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SO 01 - Změna hradící kon..." sheetId="2" r:id="rId2"/>
    <sheet name="PS 01.1 - Mobilní prvky h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Změna hradící kon...'!$C$90:$K$257</definedName>
    <definedName name="_xlnm.Print_Area" localSheetId="1">'SO 01 - Změna hradící kon...'!$C$4:$J$39,'SO 01 - Změna hradící kon...'!$C$45:$J$72,'SO 01 - Změna hradící kon...'!$C$78:$K$257</definedName>
    <definedName name="_xlnm.Print_Titles" localSheetId="1">'SO 01 - Změna hradící kon...'!$90:$90</definedName>
    <definedName name="_xlnm._FilterDatabase" localSheetId="2" hidden="1">'PS 01.1 - Mobilní prvky h...'!$C$80:$K$92</definedName>
    <definedName name="_xlnm.Print_Area" localSheetId="2">'PS 01.1 - Mobilní prvky h...'!$C$4:$J$39,'PS 01.1 - Mobilní prvky h...'!$C$45:$J$62,'PS 01.1 - Mobilní prvky h...'!$C$68:$K$92</definedName>
    <definedName name="_xlnm.Print_Titles" localSheetId="2">'PS 01.1 - Mobilní prvky h...'!$80:$80</definedName>
    <definedName name="_xlnm._FilterDatabase" localSheetId="3" hidden="1">'VON - Vedlejší a ostatní ...'!$C$83:$K$166</definedName>
    <definedName name="_xlnm.Print_Area" localSheetId="3">'VON - Vedlejší a ostatní ...'!$C$4:$J$39,'VON - Vedlejší a ostatní ...'!$C$45:$J$65,'VON - Vedlejší a ostatní ...'!$C$71:$K$166</definedName>
    <definedName name="_xlnm.Print_Titles" localSheetId="3">'VON - Vedlejší a ostatní 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3" r="J37"/>
  <c r="J36"/>
  <c i="1" r="AY56"/>
  <c i="3" r="J35"/>
  <c i="1" r="AX56"/>
  <c i="3" r="BI84"/>
  <c r="BH84"/>
  <c r="BG84"/>
  <c r="BF84"/>
  <c r="T84"/>
  <c r="T83"/>
  <c r="T82"/>
  <c r="T81"/>
  <c r="R84"/>
  <c r="R83"/>
  <c r="R82"/>
  <c r="R81"/>
  <c r="P84"/>
  <c r="P83"/>
  <c r="P82"/>
  <c r="P81"/>
  <c i="1" r="AU56"/>
  <c i="3"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2"/>
  <c r="BH222"/>
  <c r="BG222"/>
  <c r="BF222"/>
  <c r="T222"/>
  <c r="T221"/>
  <c r="R222"/>
  <c r="R221"/>
  <c r="P222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1" r="L50"/>
  <c r="AM50"/>
  <c r="AM49"/>
  <c r="L49"/>
  <c r="AM47"/>
  <c r="L47"/>
  <c r="L45"/>
  <c r="L44"/>
  <c i="2" r="BK255"/>
  <c r="J255"/>
  <c r="BK252"/>
  <c r="J252"/>
  <c r="BK248"/>
  <c r="J248"/>
  <c r="BK244"/>
  <c r="J244"/>
  <c r="BK241"/>
  <c r="J241"/>
  <c r="BK237"/>
  <c r="J237"/>
  <c r="BK233"/>
  <c r="J233"/>
  <c r="BK231"/>
  <c r="J231"/>
  <c r="BK222"/>
  <c r="J222"/>
  <c r="BK217"/>
  <c r="J217"/>
  <c r="BK213"/>
  <c r="J213"/>
  <c r="BK209"/>
  <c r="J209"/>
  <c r="BK205"/>
  <c r="J205"/>
  <c r="BK201"/>
  <c r="J201"/>
  <c r="BK196"/>
  <c r="J196"/>
  <c r="BK192"/>
  <c r="J192"/>
  <c r="BK187"/>
  <c r="J187"/>
  <c r="BK183"/>
  <c r="J183"/>
  <c r="BK179"/>
  <c r="J179"/>
  <c r="BK175"/>
  <c r="J175"/>
  <c r="BK170"/>
  <c r="J170"/>
  <c r="BK166"/>
  <c r="J166"/>
  <c r="BK161"/>
  <c r="J161"/>
  <c r="BK157"/>
  <c r="J157"/>
  <c r="BK152"/>
  <c r="J152"/>
  <c r="BK142"/>
  <c r="J142"/>
  <c r="BK136"/>
  <c r="J136"/>
  <c r="BK131"/>
  <c r="J131"/>
  <c r="BK126"/>
  <c r="J126"/>
  <c r="BK122"/>
  <c r="J122"/>
  <c r="BK118"/>
  <c r="J118"/>
  <c r="BK114"/>
  <c r="J114"/>
  <c r="BK106"/>
  <c r="J106"/>
  <c r="BK98"/>
  <c r="J98"/>
  <c r="BK94"/>
  <c r="J94"/>
  <c i="1" r="AS54"/>
  <c i="3" r="BK84"/>
  <c r="J84"/>
  <c r="F37"/>
  <c i="1" r="BD56"/>
  <c i="3" r="F36"/>
  <c i="1" r="BC56"/>
  <c i="3" r="F35"/>
  <c i="1" r="BB56"/>
  <c i="3" r="J34"/>
  <c i="1" r="AW56"/>
  <c i="4" r="BK163"/>
  <c r="J163"/>
  <c r="BK159"/>
  <c r="J159"/>
  <c r="BK156"/>
  <c r="J156"/>
  <c r="BK152"/>
  <c r="J152"/>
  <c r="BK144"/>
  <c r="J144"/>
  <c r="BK140"/>
  <c r="J140"/>
  <c r="BK136"/>
  <c r="J136"/>
  <c r="BK132"/>
  <c r="J132"/>
  <c r="BK128"/>
  <c r="J128"/>
  <c r="BK124"/>
  <c r="J124"/>
  <c r="BK120"/>
  <c r="J120"/>
  <c r="BK116"/>
  <c r="J116"/>
  <c r="BK112"/>
  <c r="J112"/>
  <c r="BK109"/>
  <c r="J109"/>
  <c r="BK106"/>
  <c r="J106"/>
  <c r="BK102"/>
  <c r="J102"/>
  <c r="BK98"/>
  <c r="J98"/>
  <c r="BK87"/>
  <c r="J87"/>
  <c i="2" l="1" r="BK93"/>
  <c r="J93"/>
  <c r="J61"/>
  <c r="P93"/>
  <c r="R93"/>
  <c r="T93"/>
  <c r="BK130"/>
  <c r="J130"/>
  <c r="J62"/>
  <c r="P130"/>
  <c r="R130"/>
  <c r="T130"/>
  <c r="BK156"/>
  <c r="J156"/>
  <c r="J63"/>
  <c r="P156"/>
  <c r="R156"/>
  <c r="T156"/>
  <c r="BK165"/>
  <c r="J165"/>
  <c r="J64"/>
  <c r="P165"/>
  <c r="R165"/>
  <c r="T165"/>
  <c r="BK174"/>
  <c r="J174"/>
  <c r="J65"/>
  <c r="P174"/>
  <c r="R174"/>
  <c r="T174"/>
  <c r="BK191"/>
  <c r="J191"/>
  <c r="J66"/>
  <c r="P191"/>
  <c r="R191"/>
  <c r="T191"/>
  <c r="BK200"/>
  <c r="J200"/>
  <c r="J67"/>
  <c r="P200"/>
  <c r="R200"/>
  <c r="T200"/>
  <c r="BK230"/>
  <c r="J230"/>
  <c r="J69"/>
  <c r="P230"/>
  <c r="R230"/>
  <c r="T230"/>
  <c r="BK236"/>
  <c r="J236"/>
  <c r="J71"/>
  <c r="P236"/>
  <c r="P235"/>
  <c r="R236"/>
  <c r="R235"/>
  <c r="T236"/>
  <c r="T235"/>
  <c i="4" r="BK97"/>
  <c r="J97"/>
  <c r="J62"/>
  <c r="P97"/>
  <c r="R97"/>
  <c r="T97"/>
  <c r="BK115"/>
  <c r="J115"/>
  <c r="J63"/>
  <c r="P115"/>
  <c r="R115"/>
  <c r="T115"/>
  <c r="BK127"/>
  <c r="J127"/>
  <c r="J64"/>
  <c r="P127"/>
  <c r="R127"/>
  <c r="T127"/>
  <c i="2" r="BK221"/>
  <c r="J221"/>
  <c r="J68"/>
  <c i="3" r="BK83"/>
  <c r="J83"/>
  <c r="J61"/>
  <c i="4" r="BK86"/>
  <c r="J86"/>
  <c r="J61"/>
  <c r="E48"/>
  <c r="J52"/>
  <c r="F55"/>
  <c r="BE87"/>
  <c r="BE98"/>
  <c r="BE102"/>
  <c r="BE106"/>
  <c r="BE109"/>
  <c r="BE112"/>
  <c r="BE116"/>
  <c r="BE120"/>
  <c r="BE124"/>
  <c r="BE128"/>
  <c r="BE132"/>
  <c r="BE136"/>
  <c r="BE140"/>
  <c r="BE144"/>
  <c r="BE152"/>
  <c r="BE156"/>
  <c r="BE159"/>
  <c r="BE163"/>
  <c i="3" r="E48"/>
  <c r="J52"/>
  <c r="F55"/>
  <c r="BE84"/>
  <c i="2" r="E48"/>
  <c r="J52"/>
  <c r="F55"/>
  <c r="BE94"/>
  <c r="BE98"/>
  <c r="BE106"/>
  <c r="BE114"/>
  <c r="BE118"/>
  <c r="BE122"/>
  <c r="BE126"/>
  <c r="BE131"/>
  <c r="BE136"/>
  <c r="BE142"/>
  <c r="BE152"/>
  <c r="BE157"/>
  <c r="BE161"/>
  <c r="BE166"/>
  <c r="BE170"/>
  <c r="BE175"/>
  <c r="BE179"/>
  <c r="BE183"/>
  <c r="BE187"/>
  <c r="BE192"/>
  <c r="BE196"/>
  <c r="BE201"/>
  <c r="BE205"/>
  <c r="BE209"/>
  <c r="BE213"/>
  <c r="BE217"/>
  <c r="BE222"/>
  <c r="BE231"/>
  <c r="BE233"/>
  <c r="BE237"/>
  <c r="BE241"/>
  <c r="BE244"/>
  <c r="BE248"/>
  <c r="BE252"/>
  <c r="BE255"/>
  <c r="F34"/>
  <c i="1" r="BA55"/>
  <c i="2" r="J34"/>
  <c i="1" r="AW55"/>
  <c i="2" r="F35"/>
  <c i="1" r="BB55"/>
  <c i="2" r="F36"/>
  <c i="1" r="BC55"/>
  <c i="2" r="F37"/>
  <c i="1" r="BD55"/>
  <c i="3" r="J33"/>
  <c i="1" r="AV56"/>
  <c r="AT56"/>
  <c i="3" r="F34"/>
  <c i="1" r="BA56"/>
  <c i="4" r="F34"/>
  <c i="1" r="BA57"/>
  <c i="4" r="J34"/>
  <c i="1" r="AW57"/>
  <c i="4" r="F35"/>
  <c i="1" r="BB57"/>
  <c r="BB54"/>
  <c r="W31"/>
  <c i="4" r="F36"/>
  <c i="1" r="BC57"/>
  <c r="BC54"/>
  <c r="W32"/>
  <c i="4" r="F37"/>
  <c i="1" r="BD57"/>
  <c r="BD54"/>
  <c r="W33"/>
  <c i="4" l="1" r="T85"/>
  <c r="T84"/>
  <c r="R85"/>
  <c r="R84"/>
  <c r="P85"/>
  <c r="P84"/>
  <c i="1" r="AU57"/>
  <c i="2" r="T92"/>
  <c r="T91"/>
  <c r="R92"/>
  <c r="R91"/>
  <c r="P92"/>
  <c r="P91"/>
  <c i="1" r="AU55"/>
  <c i="2" r="BK92"/>
  <c r="J92"/>
  <c r="J60"/>
  <c r="BK235"/>
  <c r="J235"/>
  <c r="J70"/>
  <c i="3" r="BK82"/>
  <c r="J82"/>
  <c r="J60"/>
  <c i="4" r="BK85"/>
  <c r="J85"/>
  <c r="J60"/>
  <c i="1" r="AU54"/>
  <c i="2" r="F33"/>
  <c i="1" r="AZ55"/>
  <c i="2" r="J33"/>
  <c i="1" r="AV55"/>
  <c r="AT55"/>
  <c i="3" r="F33"/>
  <c i="1" r="AZ56"/>
  <c i="4" r="F33"/>
  <c i="1" r="AZ57"/>
  <c i="4" r="J33"/>
  <c i="1" r="AV57"/>
  <c r="AT57"/>
  <c r="BA54"/>
  <c r="W30"/>
  <c r="AX54"/>
  <c r="AY54"/>
  <c i="2" l="1" r="BK91"/>
  <c r="J91"/>
  <c r="J59"/>
  <c i="3" r="BK81"/>
  <c r="J81"/>
  <c r="J59"/>
  <c i="4" r="BK84"/>
  <c r="J84"/>
  <c r="J59"/>
  <c i="1" r="AZ54"/>
  <c r="W29"/>
  <c r="AW54"/>
  <c r="AK30"/>
  <c i="4" l="1" r="J30"/>
  <c i="1" r="AG57"/>
  <c i="2" r="J30"/>
  <c i="1" r="AG55"/>
  <c i="3" r="J30"/>
  <c r="J39"/>
  <c i="1" r="AV54"/>
  <c r="AK29"/>
  <c l="1" r="AG56"/>
  <c r="AN56"/>
  <c i="2" r="J39"/>
  <c i="4" r="J39"/>
  <c i="1" r="AN55"/>
  <c r="AN57"/>
  <c r="AT54"/>
  <c l="1"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<sst xmlns="http://schemas.openxmlformats.org/spreadsheetml/2006/main">
  <si>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</si>
  <si>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</si>
  <si>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</si>
  <si>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</si>
  <si>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</si>
  <si>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{53417a72-0e16-4bd5-951d-fd7ccd08df81}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</si>
  <si>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</si>
  <si>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</si>
  <si>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</si>
  <si>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</si>
  <si>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</si>
  <si>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</si>
  <si>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</si>
  <si>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</si>
  <si>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3647vv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</si>
  <si>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</si>
  <si>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</si>
  <si>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PPO Dvakačovice, výměna mobilního hrazení - pouze SO 01</t>
  </si>
  <si>
    <t>KSO:</t>
  </si>
  <si>
    <t/>
  </si>
  <si>
    <t>CC-CZ:</t>
  </si>
  <si>
    <t>Místo:</t>
  </si>
  <si>
    <t xml:space="preserve"> </t>
  </si>
  <si>
    <t>Datum:</t>
  </si>
  <si>
    <t>3.4.2024</t>
  </si>
  <si>
    <t>Zadavatel:</t>
  </si>
  <si>
    <t>IČ:</t>
  </si>
  <si>
    <t>70890005</t>
  </si>
  <si>
    <t>Povodí Labe, s.p., OIČ</t>
  </si>
  <si>
    <t>DIČ:</t>
  </si>
  <si>
    <t>Uchazeč:</t>
  </si>
  <si>
    <t>Vyplň údaj</t>
  </si>
  <si>
    <t>Projektant:</t>
  </si>
  <si>
    <t>Ing. P. Kunc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</si>
  <si>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</si>
  <si>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</si>
  <si>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</si>
  <si>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</si>
  <si>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</si>
  <si>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</si>
  <si>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</si>
  <si>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</si>
  <si>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</si>
  <si>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</si>
  <si>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</si>
  <si>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</si>
  <si>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</si>
  <si>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</si>
  <si>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</si>
  <si>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</si>
  <si>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</si>
  <si>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</si>
  <si>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</si>
  <si>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</si>
  <si>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</si>
  <si>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</si>
  <si>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</si>
  <si>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</si>
  <si>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</si>
  <si>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</si>
  <si>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</si>
  <si>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</si>
  <si>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</si>
  <si>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</si>
  <si>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</si>
  <si>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</si>
  <si>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</si>
  <si>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</si>
  <si>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</si>
  <si>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</si>
  <si>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</si>
  <si>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</si>
  <si>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</si>
  <si>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</si>
  <si>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</si>
  <si>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</si>
  <si>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</si>
  <si>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</si>
  <si>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Změna hradící konstrukce Dvakačovice</t>
  </si>
  <si>
    <t>STA</t>
  </si>
  <si>
    <t>1</t>
  </si>
  <si>
    <t>{10889105-fe38-4dac-a40d-50f94f009ecf}</t>
  </si>
  <si>
    <t>2</t>
  </si>
  <si>
    <t>PS 01.1</t>
  </si>
  <si>
    <t>Mobilní prvky hradící konstrukce Dvakačovice</t>
  </si>
  <si>
    <t>{133ea6fc-4602-44e7-b0f0-bd509d938e2a}</t>
  </si>
  <si>
    <t>VON</t>
  </si>
  <si>
    <t>Vedlejší a ostatní náklady</t>
  </si>
  <si>
    <t>{600384e0-11e2-4326-8f61-c7430ca8d4f7}</t>
  </si>
  <si>
    <t>KRYCÍ LIST SOUPISU PRACÍ</t>
  </si>
  <si>
    <t>Objekt:</t>
  </si>
  <si>
    <t>SO 01 - Změna hradící konstrukce Dvakačovice</t>
  </si>
  <si>
    <t>Povodí Labe, s.p., Závod Pardubice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</si>
  <si>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</si>
  <si>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</si>
  <si>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</si>
  <si>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</si>
  <si>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</si>
  <si>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</si>
  <si>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</si>
  <si>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</si>
  <si>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</si>
  <si>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</si>
  <si>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</si>
  <si>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</si>
  <si>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</si>
  <si>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</si>
  <si>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</si>
  <si>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</si>
  <si>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</si>
  <si>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</si>
  <si>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</si>
  <si>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</si>
  <si>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</si>
  <si>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</si>
  <si>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</si>
  <si>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</si>
  <si>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</si>
  <si>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</si>
  <si>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</si>
  <si>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</si>
  <si>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</si>
  <si>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</si>
  <si>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</si>
  <si>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</si>
  <si>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</si>
  <si>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</si>
  <si>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113154234</t>
  </si>
  <si>
    <t>Frézování živičného podkladu nebo krytu s naložením na dopravní prostředek plochy přes 500 do 1 000 m2 bez překážek v trase pruhu šířky přes 1 m do 2 m, tloušťky vrstvy 100 mm</t>
  </si>
  <si>
    <t>m2</t>
  </si>
  <si>
    <t>CS ÚRS 2024 01</t>
  </si>
  <si>
    <t>4</t>
  </si>
  <si>
    <t>475003391</t>
  </si>
  <si>
    <t>Online PSC</t>
  </si>
  <si>
    <t>https://podminky.urs.cz/item/CS_URS_2024_01/113154234</t>
  </si>
  <si>
    <t>VV</t>
  </si>
  <si>
    <t>odfrézování stáv. vrstev vozovky silnice, příl. D.1.2</t>
  </si>
  <si>
    <t>45</t>
  </si>
  <si>
    <t>119002411</t>
  </si>
  <si>
    <t>Pomocné konstrukce při zabezpečení výkopu vodorovné pojízdné z tlustého ocelového plechu šířky výkopu do 1 m zřízení</t>
  </si>
  <si>
    <t>1838379995</t>
  </si>
  <si>
    <t>https://podminky.urs.cz/item/CS_URS_2024_01/119002411</t>
  </si>
  <si>
    <t>opatření během budování prahu, příl. D.1.2</t>
  </si>
  <si>
    <t>"plech na 1 jízdní pruh, výkaz"</t>
  </si>
  <si>
    <t>4,0*2,0</t>
  </si>
  <si>
    <t>"plech na 2. jízdní pruh, výkaz"</t>
  </si>
  <si>
    <t>Součet</t>
  </si>
  <si>
    <t>3</t>
  </si>
  <si>
    <t>119002412</t>
  </si>
  <si>
    <t>Pomocné konstrukce při zabezpečení výkopu vodorovné pojízdné z tlustého ocelového plechu šířky výkopu do 1 m odstranění</t>
  </si>
  <si>
    <t>1477597603</t>
  </si>
  <si>
    <t>https://podminky.urs.cz/item/CS_URS_2024_01/119002412</t>
  </si>
  <si>
    <t>122251101</t>
  </si>
  <si>
    <t>Odkopávky a prokopávky nezapažené strojně v hornině třídy těžitelnosti I skupiny 3 do 20 m3</t>
  </si>
  <si>
    <t>m3</t>
  </si>
  <si>
    <t>429650571</t>
  </si>
  <si>
    <t>https://podminky.urs.cz/item/CS_URS_2024_01/122251101</t>
  </si>
  <si>
    <t>prohrábka příkopu - výkop pro dlažbu před a za hrázovými propustky, příl. D.1.2</t>
  </si>
  <si>
    <t>11,50*0,45</t>
  </si>
  <si>
    <t>5</t>
  </si>
  <si>
    <t>132251101</t>
  </si>
  <si>
    <t>Hloubení nezapažených rýh šířky do 800 mm strojně s urovnáním dna do předepsaného profilu a spádu v hornině třídy těžitelnosti I skupiny 3 do 20 m3</t>
  </si>
  <si>
    <t>873470661</t>
  </si>
  <si>
    <t>https://podminky.urs.cz/item/CS_URS_2024_01/132251101</t>
  </si>
  <si>
    <t>výkop rýhy pro práh, příl. D.1.2</t>
  </si>
  <si>
    <t>0,65*6,5</t>
  </si>
  <si>
    <t>6</t>
  </si>
  <si>
    <t>151101101</t>
  </si>
  <si>
    <t>Zřízení pažení a rozepření stěn rýh pro podzemní vedení příložné pro jakoukoliv mezerovitost, hloubky do 2 m</t>
  </si>
  <si>
    <t>-1121402785</t>
  </si>
  <si>
    <t>https://podminky.urs.cz/item/CS_URS_2024_01/151101101</t>
  </si>
  <si>
    <t>pažení příložné výkopu svahu během provádění těsnění prahu, příl. D.1.2</t>
  </si>
  <si>
    <t>1,2*1*4</t>
  </si>
  <si>
    <t>7</t>
  </si>
  <si>
    <t>151101111</t>
  </si>
  <si>
    <t>Odstranění pažení a rozepření stěn rýh pro podzemní vedení s uložením materiálu na vzdálenost do 3 m od kraje výkopu příložné, hloubky do 2 m</t>
  </si>
  <si>
    <t>789846775</t>
  </si>
  <si>
    <t>https://podminky.urs.cz/item/CS_URS_2024_01/151101111</t>
  </si>
  <si>
    <t>Zakládání</t>
  </si>
  <si>
    <t>9</t>
  </si>
  <si>
    <t>274311127</t>
  </si>
  <si>
    <t>Základové konstrukce z betonu prostého pasy, prahy, věnce a ostruhy ve výkopu nebo na hlavách pilot C 25/30</t>
  </si>
  <si>
    <t>-1063882320</t>
  </si>
  <si>
    <t>https://podminky.urs.cz/item/CS_URS_2024_01/274311127</t>
  </si>
  <si>
    <t>bet. C25/30 XC3, příl. D.1.2</t>
  </si>
  <si>
    <t>těsnící předstěna</t>
  </si>
  <si>
    <t>2*2,26*0,3</t>
  </si>
  <si>
    <t>10</t>
  </si>
  <si>
    <t>274311128</t>
  </si>
  <si>
    <t>Základové konstrukce z betonu prostého pasy, prahy, věnce a ostruhy ve výkopu nebo na hlavách pilot C 30/37</t>
  </si>
  <si>
    <t>1286164375</t>
  </si>
  <si>
    <t>https://podminky.urs.cz/item/CS_URS_2024_01/274311128</t>
  </si>
  <si>
    <t>bet. C30/37 XC4, příl. D.1.2</t>
  </si>
  <si>
    <t>spodní stavba - práh</t>
  </si>
  <si>
    <t>0,48*6,48</t>
  </si>
  <si>
    <t>11</t>
  </si>
  <si>
    <t>274361116</t>
  </si>
  <si>
    <t>Výztuž základových konstrukcí pasů, prahů, věnců a ostruh z betonářské oceli 10 505 (R) nebo BSt 500</t>
  </si>
  <si>
    <t>t</t>
  </si>
  <si>
    <t>-897178564</t>
  </si>
  <si>
    <t>https://podminky.urs.cz/item/CS_URS_2024_01/274361116</t>
  </si>
  <si>
    <t>výytuže konstrukcí, příl. D.1.2</t>
  </si>
  <si>
    <t>síť svařovaná 150/150/8</t>
  </si>
  <si>
    <t>4,52*5,40/1000</t>
  </si>
  <si>
    <t>ocel žebírková R10</t>
  </si>
  <si>
    <t>124,7*0,62/1000</t>
  </si>
  <si>
    <t>ocel žebírková R12</t>
  </si>
  <si>
    <t>129,6*0,89/1000</t>
  </si>
  <si>
    <t>465513327</t>
  </si>
  <si>
    <t>Dlažba z lomového kamene lomařsky upraveného na cementovou maltu, s vyspárováním cementovou maltou, tl. kamene 300 mm</t>
  </si>
  <si>
    <t>980860481</t>
  </si>
  <si>
    <t>https://podminky.urs.cz/item/CS_URS_2024_01/465513327</t>
  </si>
  <si>
    <t>dlažba před a za hrázovými propustky, příl. D.1.2</t>
  </si>
  <si>
    <t>11,50</t>
  </si>
  <si>
    <t>Svislé a kompletní konstrukce</t>
  </si>
  <si>
    <t>13</t>
  </si>
  <si>
    <t>334352111</t>
  </si>
  <si>
    <t>Bednění mostních křídel a závěrných zídek ze systémového bednění zřízení z překližek</t>
  </si>
  <si>
    <t>1650200729</t>
  </si>
  <si>
    <t>https://podminky.urs.cz/item/CS_URS_2024_01/334352111</t>
  </si>
  <si>
    <t>bednění líce prahu, příl. d.1.2</t>
  </si>
  <si>
    <t>0,5*6,5*2</t>
  </si>
  <si>
    <t>14</t>
  </si>
  <si>
    <t>334352211</t>
  </si>
  <si>
    <t>Bednění mostních křídel a závěrných zídek ze systémového bednění odstranění z překližek</t>
  </si>
  <si>
    <t>1577106634</t>
  </si>
  <si>
    <t>https://podminky.urs.cz/item/CS_URS_2024_01/334352211</t>
  </si>
  <si>
    <t>Vodorovné konstrukce</t>
  </si>
  <si>
    <t>15</t>
  </si>
  <si>
    <t>451315114</t>
  </si>
  <si>
    <t>Podkladní a výplňové vrstvy z betonu prostého tloušťky do 100 mm, z betonu C 12/15</t>
  </si>
  <si>
    <t>82562018</t>
  </si>
  <si>
    <t>https://podminky.urs.cz/item/CS_URS_2024_01/451315114</t>
  </si>
  <si>
    <t>vyrovnání základové spáry, bet. C8/10 X0, příl. D.1.2</t>
  </si>
  <si>
    <t>0,04*6,5</t>
  </si>
  <si>
    <t>16</t>
  </si>
  <si>
    <t>457311114</t>
  </si>
  <si>
    <t>Vyrovnávací nebo spádový beton včetně úpravy povrchu C 12/15</t>
  </si>
  <si>
    <t>1066499711</t>
  </si>
  <si>
    <t>https://podminky.urs.cz/item/CS_URS_2024_01/457311114</t>
  </si>
  <si>
    <t>zasypání nadvýkopů podél prahu bet. C 8/10 se zhutněním</t>
  </si>
  <si>
    <t>0,05*6,5*2</t>
  </si>
  <si>
    <t>Komunikace</t>
  </si>
  <si>
    <t>17</t>
  </si>
  <si>
    <t>573211109</t>
  </si>
  <si>
    <t>Postřik spojovací PS bez posypu kamenivem z asfaltu silničního, v množství 0,50 kg/m2</t>
  </si>
  <si>
    <t>-2021639704</t>
  </si>
  <si>
    <t>https://podminky.urs.cz/item/CS_URS_2024_01/573211109</t>
  </si>
  <si>
    <t>obnova povrchu komunikace, příl. D.1.2</t>
  </si>
  <si>
    <t>18</t>
  </si>
  <si>
    <t>577134141</t>
  </si>
  <si>
    <t>Asfaltový beton vrstva obrusná ACO 11 (ABS) s rozprostřením a se zhutněním z modifikovaného asfaltu v pruhu šířky přes 3 m, po zhutnění tl. 40 mm</t>
  </si>
  <si>
    <t>-1846977698</t>
  </si>
  <si>
    <t>https://podminky.urs.cz/item/CS_URS_2024_01/577134141</t>
  </si>
  <si>
    <t>19</t>
  </si>
  <si>
    <t>577175142</t>
  </si>
  <si>
    <t>Asfaltový beton vrstva ložní ACL 16 (ABH) s rozprostřením a zhutněním z modifikovaného asfaltu v pruhu šířky přes 3 m, po zhutnění tl. 80 mm</t>
  </si>
  <si>
    <t>-38153107</t>
  </si>
  <si>
    <t>https://podminky.urs.cz/item/CS_URS_2024_01/577175142</t>
  </si>
  <si>
    <t>38</t>
  </si>
  <si>
    <t>985324211</t>
  </si>
  <si>
    <t>Ochranný nátěr betonu akrylátový dvojnásobný s impregnací S2 (OS-B)</t>
  </si>
  <si>
    <t>666998362</t>
  </si>
  <si>
    <t>https://podminky.urs.cz/item/CS_URS_2024_01/985324211</t>
  </si>
  <si>
    <t>"nátěr ke sjednocení líce bet. prahu s okolním asfaltem - BESIP", příl. D.2.2, E.1</t>
  </si>
  <si>
    <t>6,5*0,4</t>
  </si>
  <si>
    <t>8</t>
  </si>
  <si>
    <t>Trubní vedení</t>
  </si>
  <si>
    <t>20</t>
  </si>
  <si>
    <t>899914111</t>
  </si>
  <si>
    <t>Montáž ocelové chráničky v otevřeném výkopu vnějšího průměru D 159 x 10 mm</t>
  </si>
  <si>
    <t>m</t>
  </si>
  <si>
    <t>377007077</t>
  </si>
  <si>
    <t>https://podminky.urs.cz/item/CS_URS_2024_01/899914111</t>
  </si>
  <si>
    <t>rezervní chránička KG DN 100, do konstrukce prahu, příl. D.1.2</t>
  </si>
  <si>
    <t>M</t>
  </si>
  <si>
    <t>WVN.SP410100W</t>
  </si>
  <si>
    <t>Trubka kanalizační plastová KGEM-110x1000 SN4</t>
  </si>
  <si>
    <t>kus</t>
  </si>
  <si>
    <t>-378365165</t>
  </si>
  <si>
    <t>P</t>
  </si>
  <si>
    <t>Poznámka k položce:_x000d_
Systém pro gravitační venkovní kanalizace, potrubí hladké, materiál plast PVC, spojování pomocí hrdla a těsnícího kroužku - Trubka 110x1000 SN4</t>
  </si>
  <si>
    <t>vč. těsnění - víčka a zátky</t>
  </si>
  <si>
    <t>Ostatní konstrukce a práce-bourání</t>
  </si>
  <si>
    <t>22</t>
  </si>
  <si>
    <t>953334431</t>
  </si>
  <si>
    <t>Těsnící plech do pracovních spar betonových konstrukcí horizontálních i vertikálních (podlaha - zeď, zeď - strop a technologických) ve svitku s bitumenovým povrchem jednostranným, šířky 125 mm</t>
  </si>
  <si>
    <t>1872952100</t>
  </si>
  <si>
    <t>https://podminky.urs.cz/item/CS_URS_2024_01/953334431</t>
  </si>
  <si>
    <t>těsnění pracovní spáry prahu, D.1.2</t>
  </si>
  <si>
    <t>6,48</t>
  </si>
  <si>
    <t>23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</si>
  <si>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</si>
  <si>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</si>
  <si>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-809941002</t>
  </si>
  <si>
    <t>https://podminky.urs.cz/item/CS_URS_2024_01/919732221</t>
  </si>
  <si>
    <t>"zalití styčných spár asf.x asf., asf.x bet. asfaltovou modifikovanou zálivkou, viz příloha D.1.2"</t>
  </si>
  <si>
    <t>5,5*4+3,6*2</t>
  </si>
  <si>
    <t>24</t>
  </si>
  <si>
    <t>931994106</t>
  </si>
  <si>
    <t>Těsnění spáry betonové konstrukce pásy, profily, tmely těsnicím pásem vnitřním, spáry dilatační</t>
  </si>
  <si>
    <t>2071882101</t>
  </si>
  <si>
    <t>https://podminky.urs.cz/item/CS_URS_2024_01/931994106</t>
  </si>
  <si>
    <t>"dilatační spáry, 2 ks, gumový pás š. 260 mm, zatmelení líce, výkaz, viz příloha D.1.2"</t>
  </si>
  <si>
    <t>0,88*2</t>
  </si>
  <si>
    <t>25</t>
  </si>
  <si>
    <t>931994151</t>
  </si>
  <si>
    <t>Těsnění spáry betonové konstrukce pásy, profily, tmely spárovým profilem průřezu 20/20 mm</t>
  </si>
  <si>
    <t>2002595652</t>
  </si>
  <si>
    <t>https://podminky.urs.cz/item/CS_URS_2024_01/931994151</t>
  </si>
  <si>
    <t>zatěsnění líce prahu v dilatačních spárách, příl. D.1.2</t>
  </si>
  <si>
    <t>2*(1,2+0,4+1,2)</t>
  </si>
  <si>
    <t>26</t>
  </si>
  <si>
    <t>977211111</t>
  </si>
  <si>
    <t>Řezání konstrukcí stěnovou pilou betonových nebo železobetonových průměru řezané výztuže do 16 mm hloubka řezu do 200 mm</t>
  </si>
  <si>
    <t>-380213878</t>
  </si>
  <si>
    <t>https://podminky.urs.cz/item/CS_URS_2024_01/977211111</t>
  </si>
  <si>
    <t>odfrézování drážek pro boční vedení (slupice) a pro osazení dil. těsnícího profilu</t>
  </si>
  <si>
    <t>2*1,75</t>
  </si>
  <si>
    <t>997</t>
  </si>
  <si>
    <t>Přesun sutě</t>
  </si>
  <si>
    <t>37</t>
  </si>
  <si>
    <t>171201231R</t>
  </si>
  <si>
    <t xml:space="preserve">Likvidace zeminy a kamení včetně naložení, dopravy, uložení a případného poplatku za uložení_x000d_
</t>
  </si>
  <si>
    <t>-1128978470</t>
  </si>
  <si>
    <t>asf. frézink</t>
  </si>
  <si>
    <t>45*0,1*2,4</t>
  </si>
  <si>
    <t>zemina z rýhy</t>
  </si>
  <si>
    <t>0,65*6,5*1,8</t>
  </si>
  <si>
    <t>odkopávka pro dlažbu</t>
  </si>
  <si>
    <t>11,50*0,45*1,8</t>
  </si>
  <si>
    <t>998</t>
  </si>
  <si>
    <t>Přesun hmot</t>
  </si>
  <si>
    <t>29</t>
  </si>
  <si>
    <t>998322011</t>
  </si>
  <si>
    <t>Přesun hmot pro objekty hráze přehradní zděné, betonové, železobetonové dopravní vzdálenost do 500 m</t>
  </si>
  <si>
    <t>-181155703</t>
  </si>
  <si>
    <t>https://podminky.urs.cz/item/CS_URS_2024_01/998322011</t>
  </si>
  <si>
    <t>30</t>
  </si>
  <si>
    <t>998767101</t>
  </si>
  <si>
    <t>Přesun hmot pro zámečnické konstrukce stanovený z hmotnosti přesunovaného materiálu vodorovná dopravní vzdálenost do 50 m základní v objektech výšky do 6 m</t>
  </si>
  <si>
    <t>1419184060</t>
  </si>
  <si>
    <t>https://podminky.urs.cz/item/CS_URS_2024_01/998767101</t>
  </si>
  <si>
    <t>PSV</t>
  </si>
  <si>
    <t>Práce a dodávky PSV</t>
  </si>
  <si>
    <t>767</t>
  </si>
  <si>
    <t>Konstrukce zámečnické</t>
  </si>
  <si>
    <t>31</t>
  </si>
  <si>
    <t>953961213</t>
  </si>
  <si>
    <t>Kotva chemická s vyvrtáním otvoru do betonu, železobetonu nebo tvrdého kamene chemická patrona, velikost M 12, hloubka 110 mm</t>
  </si>
  <si>
    <t>1406771381</t>
  </si>
  <si>
    <t>https://podminky.urs.cz/item/CS_URS_2024_01/953961213</t>
  </si>
  <si>
    <t xml:space="preserve">nakotvení slupic kot. hl. 100 mm, vinylester pryskyřice, M10, vrt R12  </t>
  </si>
  <si>
    <t>32</t>
  </si>
  <si>
    <t>953965115</t>
  </si>
  <si>
    <t>Kotva chemická s vyvrtáním otvoru kotevní šrouby pro chemické kotvy, velikost M 10, délka 130 mm</t>
  </si>
  <si>
    <t>1439390681</t>
  </si>
  <si>
    <t>https://podminky.urs.cz/item/CS_URS_2024_01/953965115</t>
  </si>
  <si>
    <t>33</t>
  </si>
  <si>
    <t>R - 001</t>
  </si>
  <si>
    <t>Montáž prvků hrazení určených k zabudování</t>
  </si>
  <si>
    <t>soubor</t>
  </si>
  <si>
    <t>-801082761</t>
  </si>
  <si>
    <t xml:space="preserve">instalace patek  navařením na výztuž</t>
  </si>
  <si>
    <t>instalace bočních vedení - slupic</t>
  </si>
  <si>
    <t>34</t>
  </si>
  <si>
    <t>931998111</t>
  </si>
  <si>
    <t>Těsnění prostupů izolací mostovky bitumenovým tmelem kotevních prostupů</t>
  </si>
  <si>
    <t>-575590591</t>
  </si>
  <si>
    <t>https://podminky.urs.cz/item/CS_URS_2024_01/931998111</t>
  </si>
  <si>
    <t>těsnění slupic do konstrukce, D.1.2</t>
  </si>
  <si>
    <t>35</t>
  </si>
  <si>
    <t>720130- R1</t>
  </si>
  <si>
    <t>slupice bočního vedení hrazení, profilovaný hliník, výšky 720 mm</t>
  </si>
  <si>
    <t>2105268654</t>
  </si>
  <si>
    <t>příl. D.1.2</t>
  </si>
  <si>
    <t>36</t>
  </si>
  <si>
    <t>130- R2</t>
  </si>
  <si>
    <t>kotevní patka sloupku hrazení</t>
  </si>
  <si>
    <t>-1857568920</t>
  </si>
  <si>
    <t>PS 01.1 - Mobilní prvky hradící konstrukce Dvakačovice</t>
  </si>
  <si>
    <t xml:space="preserve">    2 - Ostatní konstrukce a práce</t>
  </si>
  <si>
    <t>Ostatní konstrukce a práce</t>
  </si>
  <si>
    <t>R - 301</t>
  </si>
  <si>
    <t>Mobilní hrazení</t>
  </si>
  <si>
    <t>-1828941041</t>
  </si>
  <si>
    <t>dodávka mobilního hrazení (hradidlový typ), pro š. otvoru 6479 mm, výška hrazení 720 mm</t>
  </si>
  <si>
    <t>včetně středního sloupku</t>
  </si>
  <si>
    <t>materiál: hliník (profily)</t>
  </si>
  <si>
    <t>spodní hradidlo bude těsněné (guma EPDM)</t>
  </si>
  <si>
    <t>max. hmotnost jednotlivého dílce 60 kg</t>
  </si>
  <si>
    <t>sestavené hrazení bude v otvoru fixováno přítlaky a bude uzamykatelné (vložka+klíč) proti neoprávněnému rozebrání</t>
  </si>
  <si>
    <t>viz příloha D.1.2</t>
  </si>
  <si>
    <t>4,66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</si>
  <si>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</si>
  <si>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</si>
  <si>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</si>
  <si>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</si>
  <si>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</si>
  <si>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</si>
  <si>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</si>
  <si>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</si>
  <si>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</si>
  <si>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</si>
  <si>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</si>
  <si>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</si>
  <si>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</si>
  <si>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-1855343313</t>
  </si>
  <si>
    <t>"viz příloha B., D.1.1, D.2.1"</t>
  </si>
  <si>
    <t>- zajištění následné likvidace všech objektů ZS včetně připojení na sítě</t>
  </si>
  <si>
    <t>- zajištění ostrahy stavby a staveniště po dobu realizace stavby</t>
  </si>
  <si>
    <t>- zajištění podmínek pro použití komunikací dotčených stavbou s příslušnými vlastníky či správci a zajištění jejich splnění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</si>
  <si>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</si>
  <si>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</si>
  <si>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</si>
  <si>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</si>
  <si>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02</t>
  </si>
  <si>
    <t>Projektová dokumentace - ostatní náklady</t>
  </si>
  <si>
    <t>0221</t>
  </si>
  <si>
    <t>Zpracování povodňového plánu stavby dle §71 zákona č. 254/2001 Sb. včetně zajištění schválení příslušnými orgány správy a Povodím Labe, státní podnik</t>
  </si>
  <si>
    <t>-1569034326</t>
  </si>
  <si>
    <t>"viz příloha B.8"</t>
  </si>
  <si>
    <t>023</t>
  </si>
  <si>
    <t>Vypracování projektu skutečného provedení díla</t>
  </si>
  <si>
    <t>-1015746361</t>
  </si>
  <si>
    <t>"3 paré + 1 x CD, viz příloha B."</t>
  </si>
  <si>
    <t>0251</t>
  </si>
  <si>
    <t>Zajištění aktualizace provozního řádu po dokončení realizace</t>
  </si>
  <si>
    <t>644897363</t>
  </si>
  <si>
    <t>"aktualizace Provozního řádu PPO, viz příloha B."</t>
  </si>
  <si>
    <t>0261</t>
  </si>
  <si>
    <t>Zpracování realizační dokumentace zhotovitele, dílenských výkresů, technologických předpisů (mobilní hrazení - subdodávka stavby)</t>
  </si>
  <si>
    <t>373630493</t>
  </si>
  <si>
    <t>"viz příloha D.1.1, D.2.1"</t>
  </si>
  <si>
    <t>0262</t>
  </si>
  <si>
    <t>Prvky pro systematické uložení mobilního hrazení - bedny, systémové ocelové palety, označení jednotlivých prvků, inventární seznamy materiálu atd.</t>
  </si>
  <si>
    <t>50371987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</si>
  <si>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</si>
  <si>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</si>
  <si>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</si>
  <si>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</si>
  <si>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</si>
  <si>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-1850726011</t>
  </si>
  <si>
    <t>"zaměření ve 3 paré + 1 x CD"</t>
  </si>
  <si>
    <t>032</t>
  </si>
  <si>
    <t>Zpracování geometrických plánů</t>
  </si>
  <si>
    <t>643572889</t>
  </si>
  <si>
    <t>- geometrických plánů pro zřízení věcných břemen</t>
  </si>
  <si>
    <t>- zajištění odsouhlasení geometrických plánů příslušným katastrálním úřadem</t>
  </si>
  <si>
    <t>035</t>
  </si>
  <si>
    <t>Zajištění veškerých geodetických prací souvisejících s realizací díla</t>
  </si>
  <si>
    <t>-1161362834</t>
  </si>
  <si>
    <t>"např. vytýčení apod."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</si>
  <si>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</si>
  <si>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</si>
  <si>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</si>
  <si>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</si>
  <si>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-677873906</t>
  </si>
  <si>
    <t>"viz příloha B., E."</t>
  </si>
  <si>
    <t>0931</t>
  </si>
  <si>
    <t>Provedení pasportizace stávajících nemovitostí (vč. pozemků) a jejich příslušenství, zajištění fotodokumentace stávajícího stavu přístupových komunikací</t>
  </si>
  <si>
    <t>-2046985565</t>
  </si>
  <si>
    <t>"viz příloha B."</t>
  </si>
  <si>
    <t>095</t>
  </si>
  <si>
    <t>Zajištění šetření o podzemních sítích vč. zajištění nových vyjádření v případě, že před realizací pozbyly platnosti</t>
  </si>
  <si>
    <t>1779041315</t>
  </si>
  <si>
    <t>"viz příloha E."</t>
  </si>
  <si>
    <t>094</t>
  </si>
  <si>
    <t>Zajištění vytýčení veškerých podzemních zařízení</t>
  </si>
  <si>
    <t>1247008448</t>
  </si>
  <si>
    <t>0993</t>
  </si>
  <si>
    <t>Zajištění dopravně inženýrských opatření</t>
  </si>
  <si>
    <t>2078289772</t>
  </si>
  <si>
    <t>"viz příloha B.4, B.8.3"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</si>
  <si>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</si>
  <si>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</si>
  <si>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</si>
  <si>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- zajištění žádosti o stanovení přechodné úpravy provozu na pozemních komunikacích</t>
  </si>
  <si>
    <t>- zajištění žádosti o povolení zvláštního užívání komunikací po dobu výstavby</t>
  </si>
  <si>
    <t>0263</t>
  </si>
  <si>
    <t xml:space="preserve">Zkušební osazení mobilního hrazení včetně zaškolení obsluhy PPO </t>
  </si>
  <si>
    <t>260240156</t>
  </si>
  <si>
    <t>"montáž a demontáž hrazení, včetně uskladnění do kontejnerů, viz příloha D.1.1"</t>
  </si>
  <si>
    <t>09968</t>
  </si>
  <si>
    <t>Čištění vozovek splachováním vodou povrchu podkladu nebo krytu živičného, betonového nebo dlážděného</t>
  </si>
  <si>
    <t>-2107376817</t>
  </si>
  <si>
    <t>"čištění během stavby vodou z mobilních zdrojů (4*50,0 x 4,0 m), "viz příloha B."</t>
  </si>
  <si>
    <t>09991</t>
  </si>
  <si>
    <t>Zajištění fotodokumentace veškerých konstrukcí, které budou v průběhu výstavby skryty nebo zakryty</t>
  </si>
  <si>
    <t>271253481</t>
  </si>
  <si>
    <t>099911</t>
  </si>
  <si>
    <t>Zajištění vedení průběžné evidence odpadů</t>
  </si>
  <si>
    <t>720178515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</si>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</sst>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54234" TargetMode="External" /><Relationship Id="rId2" Type="http://schemas.openxmlformats.org/officeDocument/2006/relationships/hyperlink" Target="https://podminky.urs.cz/item/CS_URS_2024_01/119002411" TargetMode="External" /><Relationship Id="rId3" Type="http://schemas.openxmlformats.org/officeDocument/2006/relationships/hyperlink" Target="https://podminky.urs.cz/item/CS_URS_2024_01/119002412" TargetMode="External" /><Relationship Id="rId4" Type="http://schemas.openxmlformats.org/officeDocument/2006/relationships/hyperlink" Target="https://podminky.urs.cz/item/CS_URS_2024_01/122251101" TargetMode="External" /><Relationship Id="rId5" Type="http://schemas.openxmlformats.org/officeDocument/2006/relationships/hyperlink" Target="https://podminky.urs.cz/item/CS_URS_2024_01/132251101" TargetMode="External" /><Relationship Id="rId6" Type="http://schemas.openxmlformats.org/officeDocument/2006/relationships/hyperlink" Target="https://podminky.urs.cz/item/CS_URS_2024_01/151101101" TargetMode="External" /><Relationship Id="rId7" Type="http://schemas.openxmlformats.org/officeDocument/2006/relationships/hyperlink" Target="https://podminky.urs.cz/item/CS_URS_2024_01/151101111" TargetMode="External" /><Relationship Id="rId8" Type="http://schemas.openxmlformats.org/officeDocument/2006/relationships/hyperlink" Target="https://podminky.urs.cz/item/CS_URS_2024_01/274311127" TargetMode="External" /><Relationship Id="rId9" Type="http://schemas.openxmlformats.org/officeDocument/2006/relationships/hyperlink" Target="https://podminky.urs.cz/item/CS_URS_2024_01/274311128" TargetMode="External" /><Relationship Id="rId10" Type="http://schemas.openxmlformats.org/officeDocument/2006/relationships/hyperlink" Target="https://podminky.urs.cz/item/CS_URS_2024_01/274361116" TargetMode="External" /><Relationship Id="rId11" Type="http://schemas.openxmlformats.org/officeDocument/2006/relationships/hyperlink" Target="https://podminky.urs.cz/item/CS_URS_2024_01/465513327" TargetMode="External" /><Relationship Id="rId12" Type="http://schemas.openxmlformats.org/officeDocument/2006/relationships/hyperlink" Target="https://podminky.urs.cz/item/CS_URS_2024_01/334352111" TargetMode="External" /><Relationship Id="rId13" Type="http://schemas.openxmlformats.org/officeDocument/2006/relationships/hyperlink" Target="https://podminky.urs.cz/item/CS_URS_2024_01/334352211" TargetMode="External" /><Relationship Id="rId14" Type="http://schemas.openxmlformats.org/officeDocument/2006/relationships/hyperlink" Target="https://podminky.urs.cz/item/CS_URS_2024_01/451315114" TargetMode="External" /><Relationship Id="rId15" Type="http://schemas.openxmlformats.org/officeDocument/2006/relationships/hyperlink" Target="https://podminky.urs.cz/item/CS_URS_2024_01/457311114" TargetMode="External" /><Relationship Id="rId16" Type="http://schemas.openxmlformats.org/officeDocument/2006/relationships/hyperlink" Target="https://podminky.urs.cz/item/CS_URS_2024_01/573211109" TargetMode="External" /><Relationship Id="rId17" Type="http://schemas.openxmlformats.org/officeDocument/2006/relationships/hyperlink" Target="https://podminky.urs.cz/item/CS_URS_2024_01/577134141" TargetMode="External" /><Relationship Id="rId18" Type="http://schemas.openxmlformats.org/officeDocument/2006/relationships/hyperlink" Target="https://podminky.urs.cz/item/CS_URS_2024_01/577175142" TargetMode="External" /><Relationship Id="rId19" Type="http://schemas.openxmlformats.org/officeDocument/2006/relationships/hyperlink" Target="https://podminky.urs.cz/item/CS_URS_2024_01/985324211" TargetMode="External" /><Relationship Id="rId20" Type="http://schemas.openxmlformats.org/officeDocument/2006/relationships/hyperlink" Target="https://podminky.urs.cz/item/CS_URS_2024_01/899914111" TargetMode="External" /><Relationship Id="rId21" Type="http://schemas.openxmlformats.org/officeDocument/2006/relationships/hyperlink" Target="https://podminky.urs.cz/item/CS_URS_2024_01/953334431" TargetMode="External" /><Relationship Id="rId22" Type="http://schemas.openxmlformats.org/officeDocument/2006/relationships/hyperlink" Target="https://podminky.urs.cz/item/CS_URS_2024_01/919732221" TargetMode="External" /><Relationship Id="rId23" Type="http://schemas.openxmlformats.org/officeDocument/2006/relationships/hyperlink" Target="https://podminky.urs.cz/item/CS_URS_2024_01/931994106" TargetMode="External" /><Relationship Id="rId24" Type="http://schemas.openxmlformats.org/officeDocument/2006/relationships/hyperlink" Target="https://podminky.urs.cz/item/CS_URS_2024_01/931994151" TargetMode="External" /><Relationship Id="rId25" Type="http://schemas.openxmlformats.org/officeDocument/2006/relationships/hyperlink" Target="https://podminky.urs.cz/item/CS_URS_2024_01/977211111" TargetMode="External" /><Relationship Id="rId26" Type="http://schemas.openxmlformats.org/officeDocument/2006/relationships/hyperlink" Target="https://podminky.urs.cz/item/CS_URS_2024_01/998322011" TargetMode="External" /><Relationship Id="rId27" Type="http://schemas.openxmlformats.org/officeDocument/2006/relationships/hyperlink" Target="https://podminky.urs.cz/item/CS_URS_2024_01/998767101" TargetMode="External" /><Relationship Id="rId28" Type="http://schemas.openxmlformats.org/officeDocument/2006/relationships/hyperlink" Target="https://podminky.urs.cz/item/CS_URS_2024_01/953961213" TargetMode="External" /><Relationship Id="rId29" Type="http://schemas.openxmlformats.org/officeDocument/2006/relationships/hyperlink" Target="https://podminky.urs.cz/item/CS_URS_2024_01/953965115" TargetMode="External" /><Relationship Id="rId30" Type="http://schemas.openxmlformats.org/officeDocument/2006/relationships/hyperlink" Target="https://podminky.urs.cz/item/CS_URS_2024_01/93199811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3647vv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PPO Dvakačovice, výměna mobilního hrazení - pouze SO 01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3.4.2024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Labe, s.p., OIČ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 P. Kunc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Ing. P. Kunc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Změna hradící kon...'!J30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Změna hradící kon...'!P91</f>
        <v>0</v>
      </c>
      <c r="AV55" s="122">
        <f>'SO 01 - Změna hradící kon...'!J33</f>
        <v>0</v>
      </c>
      <c r="AW55" s="122">
        <f>'SO 01 - Změna hradící kon...'!J34</f>
        <v>0</v>
      </c>
      <c r="AX55" s="122">
        <f>'SO 01 - Změna hradící kon...'!J35</f>
        <v>0</v>
      </c>
      <c r="AY55" s="122">
        <f>'SO 01 - Změna hradící kon...'!J36</f>
        <v>0</v>
      </c>
      <c r="AZ55" s="122">
        <f>'SO 01 - Změna hradící kon...'!F33</f>
        <v>0</v>
      </c>
      <c r="BA55" s="122">
        <f>'SO 01 - Změna hradící kon...'!F34</f>
        <v>0</v>
      </c>
      <c r="BB55" s="122">
        <f>'SO 01 - Změna hradící kon...'!F35</f>
        <v>0</v>
      </c>
      <c r="BC55" s="122">
        <f>'SO 01 - Změna hradící kon...'!F36</f>
        <v>0</v>
      </c>
      <c r="BD55" s="124">
        <f>'SO 01 - Změna hradící kon...'!F37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'PS 01.1 - Mobilní prvky h...'!J30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'PS 01.1 - Mobilní prvky h...'!P81</f>
        <v>0</v>
      </c>
      <c r="AV56" s="122">
        <f>'PS 01.1 - Mobilní prvky h...'!J33</f>
        <v>0</v>
      </c>
      <c r="AW56" s="122">
        <f>'PS 01.1 - Mobilní prvky h...'!J34</f>
        <v>0</v>
      </c>
      <c r="AX56" s="122">
        <f>'PS 01.1 - Mobilní prvky h...'!J35</f>
        <v>0</v>
      </c>
      <c r="AY56" s="122">
        <f>'PS 01.1 - Mobilní prvky h...'!J36</f>
        <v>0</v>
      </c>
      <c r="AZ56" s="122">
        <f>'PS 01.1 - Mobilní prvky h...'!F33</f>
        <v>0</v>
      </c>
      <c r="BA56" s="122">
        <f>'PS 01.1 - Mobilní prvky h...'!F34</f>
        <v>0</v>
      </c>
      <c r="BB56" s="122">
        <f>'PS 01.1 - Mobilní prvky h...'!F35</f>
        <v>0</v>
      </c>
      <c r="BC56" s="122">
        <f>'PS 01.1 - Mobilní prvky h...'!F36</f>
        <v>0</v>
      </c>
      <c r="BD56" s="124">
        <f>'PS 01.1 - Mobilní prvky h...'!F37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Vedlejší a ostatní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'VON - Vedlejší a ostatní ...'!P84</f>
        <v>0</v>
      </c>
      <c r="AV57" s="127">
        <f>'VON - Vedlejší a ostatní ...'!J33</f>
        <v>0</v>
      </c>
      <c r="AW57" s="127">
        <f>'VON - Vedlejší a ostatní ...'!J34</f>
        <v>0</v>
      </c>
      <c r="AX57" s="127">
        <f>'VON - Vedlejší a ostatní ...'!J35</f>
        <v>0</v>
      </c>
      <c r="AY57" s="127">
        <f>'VON - Vedlejší a ostatní ...'!J36</f>
        <v>0</v>
      </c>
      <c r="AZ57" s="127">
        <f>'VON - Vedlejší a ostatní ...'!F33</f>
        <v>0</v>
      </c>
      <c r="BA57" s="127">
        <f>'VON - Vedlejší a ostatní ...'!F34</f>
        <v>0</v>
      </c>
      <c r="BB57" s="127">
        <f>'VON - Vedlejší a ostatní ...'!F35</f>
        <v>0</v>
      </c>
      <c r="BC57" s="127">
        <f>'VON - Vedlejší a ostatní ...'!F36</f>
        <v>0</v>
      </c>
      <c r="BD57" s="129">
        <f>'VON - Vedlejší a ostatní 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5vuHzGvTKdqGwknbDySP2nkUm/wd24A8Df6q5sWPt/nghbZ11chtoO8f7bppJR2JaqLzqhw9Tr05+iCQAl1iiA==" hashValue="3FuGPxUb6vr7I6Yb6ZZhIbXb/3+2183spTk2sNuunDteXAJk0uHFqAqxc+v4vt+zS9/TZv/Wky5EpuKgl7ybo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Změna hradící kon...'!C2" display="/"/>
    <hyperlink ref="A56" location="'PS 01.1 - Mobilní prvky h...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PPO Dvakačovice, výměna mobilního hrazení - pouze SO 01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3.4.2024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92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ROUND((SUM(BE91:BE257)),  2)</f>
        <v>0</v>
      </c>
      <c r="G33" s="40"/>
      <c r="H33" s="40"/>
      <c r="I33" s="150">
        <v>0.20999999999999999</v>
      </c>
      <c r="J33" s="149">
        <f>ROUND(((SUM(BE91:BE257))*I33),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ROUND((SUM(BF91:BF257)),  2)</f>
        <v>0</v>
      </c>
      <c r="G34" s="40"/>
      <c r="H34" s="40"/>
      <c r="I34" s="150">
        <v>0.12</v>
      </c>
      <c r="J34" s="149">
        <f>ROUND(((SUM(BF91:BF257))*I34),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ROUND((SUM(BG91:BG257)),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ROUND((SUM(BH91:BH257)),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ROUND((SUM(BI91:BI257)),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PPO Dvakačovice, výměna mobilního hrazení - pouze SO 01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Změna hradící konstrukce Dvakačovice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3.4.2024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s.p., Závod Pardubice</v>
      </c>
      <c r="G54" s="42"/>
      <c r="H54" s="42"/>
      <c r="I54" s="34" t="s">
        <v>32</v>
      </c>
      <c r="J54" s="38" t="str">
        <f>E21</f>
        <v>Ing. P. Kunc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 P. Kunc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J156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J165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J174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J191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J200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J221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J230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107</v>
      </c>
      <c r="E70" s="170"/>
      <c r="F70" s="170"/>
      <c r="G70" s="170"/>
      <c r="H70" s="170"/>
      <c r="I70" s="170"/>
      <c r="J70" s="171">
        <f>J235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J236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PPO Dvakačovice, výměna mobilního hrazení - pouze SO 01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01 - Změna hradící konstrukce Dvakačovice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3.4.2024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Povodí Labe, s.p., Závod Pardubice</v>
      </c>
      <c r="G87" s="42"/>
      <c r="H87" s="42"/>
      <c r="I87" s="34" t="s">
        <v>32</v>
      </c>
      <c r="J87" s="38" t="str">
        <f>E21</f>
        <v>Ing. P. Kunc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30</v>
      </c>
      <c r="D88" s="42"/>
      <c r="E88" s="42"/>
      <c r="F88" s="29" t="str">
        <f>IF(E18="","",E18)</f>
        <v>Vyplň údaj</v>
      </c>
      <c r="G88" s="42"/>
      <c r="H88" s="42"/>
      <c r="I88" s="34" t="s">
        <v>35</v>
      </c>
      <c r="J88" s="38" t="str">
        <f>E24</f>
        <v>Ing. P. Kunc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110</v>
      </c>
      <c r="D90" s="182" t="s">
        <v>57</v>
      </c>
      <c r="E90" s="182" t="s">
        <v>53</v>
      </c>
      <c r="F90" s="182" t="s">
        <v>54</v>
      </c>
      <c r="G90" s="182" t="s">
        <v>111</v>
      </c>
      <c r="H90" s="182" t="s">
        <v>112</v>
      </c>
      <c r="I90" s="182" t="s">
        <v>113</v>
      </c>
      <c r="J90" s="182" t="s">
        <v>95</v>
      </c>
      <c r="K90" s="183" t="s">
        <v>114</v>
      </c>
      <c r="L90" s="184"/>
      <c r="M90" s="94" t="s">
        <v>19</v>
      </c>
      <c r="N90" s="95" t="s">
        <v>42</v>
      </c>
      <c r="O90" s="95" t="s">
        <v>115</v>
      </c>
      <c r="P90" s="95" t="s">
        <v>116</v>
      </c>
      <c r="Q90" s="95" t="s">
        <v>117</v>
      </c>
      <c r="R90" s="95" t="s">
        <v>118</v>
      </c>
      <c r="S90" s="95" t="s">
        <v>119</v>
      </c>
      <c r="T90" s="96" t="s">
        <v>120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121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P92+P235</f>
        <v>0</v>
      </c>
      <c r="Q91" s="98"/>
      <c r="R91" s="187">
        <f>R92+R235</f>
        <v>19.015880584000001</v>
      </c>
      <c r="S91" s="98"/>
      <c r="T91" s="188">
        <f>T92+T235</f>
        <v>10.35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96</v>
      </c>
      <c r="BK91" s="189">
        <f>BK92+BK235</f>
        <v>0</v>
      </c>
    </row>
    <row r="92" s="12" customFormat="1" ht="25.92" customHeight="1">
      <c r="A92" s="12"/>
      <c r="B92" s="190"/>
      <c r="C92" s="191"/>
      <c r="D92" s="192" t="s">
        <v>71</v>
      </c>
      <c r="E92" s="193" t="s">
        <v>122</v>
      </c>
      <c r="F92" s="193" t="s">
        <v>123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P93+P130+P156+P165+P174+P191+P200+P221+P230</f>
        <v>0</v>
      </c>
      <c r="Q92" s="198"/>
      <c r="R92" s="199">
        <f>R93+R130+R156+R165+R174+R191+R200+R221+R230</f>
        <v>19.001370712</v>
      </c>
      <c r="S92" s="198"/>
      <c r="T92" s="200">
        <f>T93+T130+T156+T165+T174+T191+T200+T221+T230</f>
        <v>10.35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80</v>
      </c>
      <c r="AT92" s="202" t="s">
        <v>71</v>
      </c>
      <c r="AU92" s="202" t="s">
        <v>72</v>
      </c>
      <c r="AY92" s="201" t="s">
        <v>124</v>
      </c>
      <c r="BK92" s="203">
        <f>BK93+BK130+BK156+BK165+BK174+BK191+BK200+BK221+BK230</f>
        <v>0</v>
      </c>
    </row>
    <row r="93" s="12" customFormat="1" ht="22.8" customHeight="1">
      <c r="A93" s="12"/>
      <c r="B93" s="190"/>
      <c r="C93" s="191"/>
      <c r="D93" s="192" t="s">
        <v>71</v>
      </c>
      <c r="E93" s="204" t="s">
        <v>80</v>
      </c>
      <c r="F93" s="204" t="s">
        <v>125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SUM(P94:P129)</f>
        <v>0</v>
      </c>
      <c r="Q93" s="198"/>
      <c r="R93" s="199">
        <f>SUM(R94:R129)</f>
        <v>0.019908298000000001</v>
      </c>
      <c r="S93" s="198"/>
      <c r="T93" s="200">
        <f>SUM(T94:T129)</f>
        <v>10.35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80</v>
      </c>
      <c r="AT93" s="202" t="s">
        <v>71</v>
      </c>
      <c r="AU93" s="202" t="s">
        <v>80</v>
      </c>
      <c r="AY93" s="201" t="s">
        <v>124</v>
      </c>
      <c r="BK93" s="203">
        <f>SUM(BK94:BK129)</f>
        <v>0</v>
      </c>
    </row>
    <row r="94" s="2" customFormat="1" ht="55.5" customHeight="1">
      <c r="A94" s="40"/>
      <c r="B94" s="41"/>
      <c r="C94" s="206" t="s">
        <v>80</v>
      </c>
      <c r="D94" s="206" t="s">
        <v>126</v>
      </c>
      <c r="E94" s="207" t="s">
        <v>127</v>
      </c>
      <c r="F94" s="208" t="s">
        <v>128</v>
      </c>
      <c r="G94" s="209" t="s">
        <v>129</v>
      </c>
      <c r="H94" s="210">
        <v>45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0.00012541000000000001</v>
      </c>
      <c r="R94" s="215">
        <f>Q94*H94</f>
        <v>0.0056434500000000004</v>
      </c>
      <c r="S94" s="215">
        <v>0.23000000000000001</v>
      </c>
      <c r="T94" s="216">
        <f>S94*H94</f>
        <v>10.35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131</v>
      </c>
      <c r="AT94" s="217" t="s">
        <v>126</v>
      </c>
      <c r="AU94" s="217" t="s">
        <v>82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131</v>
      </c>
      <c r="BM94" s="217" t="s">
        <v>132</v>
      </c>
    </row>
    <row r="95" s="2" customFormat="1">
      <c r="A95" s="40"/>
      <c r="B95" s="41"/>
      <c r="C95" s="42"/>
      <c r="D95" s="219" t="s">
        <v>133</v>
      </c>
      <c r="E95" s="42"/>
      <c r="F95" s="220" t="s">
        <v>134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82</v>
      </c>
    </row>
    <row r="96" s="13" customFormat="1">
      <c r="A96" s="13"/>
      <c r="B96" s="224"/>
      <c r="C96" s="225"/>
      <c r="D96" s="226" t="s">
        <v>135</v>
      </c>
      <c r="E96" s="227" t="s">
        <v>19</v>
      </c>
      <c r="F96" s="228" t="s">
        <v>136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135</v>
      </c>
      <c r="AU96" s="234" t="s">
        <v>82</v>
      </c>
      <c r="AV96" s="13" t="s">
        <v>80</v>
      </c>
      <c r="AW96" s="13" t="s">
        <v>34</v>
      </c>
      <c r="AX96" s="13" t="s">
        <v>72</v>
      </c>
      <c r="AY96" s="234" t="s">
        <v>124</v>
      </c>
    </row>
    <row r="97" s="14" customFormat="1">
      <c r="A97" s="14"/>
      <c r="B97" s="235"/>
      <c r="C97" s="236"/>
      <c r="D97" s="226" t="s">
        <v>135</v>
      </c>
      <c r="E97" s="237" t="s">
        <v>19</v>
      </c>
      <c r="F97" s="238" t="s">
        <v>137</v>
      </c>
      <c r="G97" s="236"/>
      <c r="H97" s="239">
        <v>45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135</v>
      </c>
      <c r="AU97" s="245" t="s">
        <v>82</v>
      </c>
      <c r="AV97" s="14" t="s">
        <v>82</v>
      </c>
      <c r="AW97" s="14" t="s">
        <v>34</v>
      </c>
      <c r="AX97" s="14" t="s">
        <v>80</v>
      </c>
      <c r="AY97" s="245" t="s">
        <v>124</v>
      </c>
    </row>
    <row r="98" s="2" customFormat="1" ht="37.8" customHeight="1">
      <c r="A98" s="40"/>
      <c r="B98" s="41"/>
      <c r="C98" s="206" t="s">
        <v>82</v>
      </c>
      <c r="D98" s="206" t="s">
        <v>126</v>
      </c>
      <c r="E98" s="207" t="s">
        <v>138</v>
      </c>
      <c r="F98" s="208" t="s">
        <v>139</v>
      </c>
      <c r="G98" s="209" t="s">
        <v>129</v>
      </c>
      <c r="H98" s="210">
        <v>16</v>
      </c>
      <c r="I98" s="211"/>
      <c r="J98" s="212">
        <f>ROUND(I98*H98,2)</f>
        <v>0</v>
      </c>
      <c r="K98" s="208" t="s">
        <v>130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0.00064000000000000005</v>
      </c>
      <c r="R98" s="215">
        <f>Q98*H98</f>
        <v>0.010240000000000001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131</v>
      </c>
      <c r="AT98" s="217" t="s">
        <v>126</v>
      </c>
      <c r="AU98" s="217" t="s">
        <v>82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131</v>
      </c>
      <c r="BM98" s="217" t="s">
        <v>140</v>
      </c>
    </row>
    <row r="99" s="2" customFormat="1">
      <c r="A99" s="40"/>
      <c r="B99" s="41"/>
      <c r="C99" s="42"/>
      <c r="D99" s="219" t="s">
        <v>133</v>
      </c>
      <c r="E99" s="42"/>
      <c r="F99" s="220" t="s">
        <v>141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133</v>
      </c>
      <c r="AU99" s="19" t="s">
        <v>82</v>
      </c>
    </row>
    <row r="100" s="13" customFormat="1">
      <c r="A100" s="13"/>
      <c r="B100" s="224"/>
      <c r="C100" s="225"/>
      <c r="D100" s="226" t="s">
        <v>135</v>
      </c>
      <c r="E100" s="227" t="s">
        <v>19</v>
      </c>
      <c r="F100" s="228" t="s">
        <v>142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135</v>
      </c>
      <c r="AU100" s="234" t="s">
        <v>82</v>
      </c>
      <c r="AV100" s="13" t="s">
        <v>80</v>
      </c>
      <c r="AW100" s="13" t="s">
        <v>34</v>
      </c>
      <c r="AX100" s="13" t="s">
        <v>72</v>
      </c>
      <c r="AY100" s="234" t="s">
        <v>124</v>
      </c>
    </row>
    <row r="101" s="13" customFormat="1">
      <c r="A101" s="13"/>
      <c r="B101" s="224"/>
      <c r="C101" s="225"/>
      <c r="D101" s="226" t="s">
        <v>135</v>
      </c>
      <c r="E101" s="227" t="s">
        <v>19</v>
      </c>
      <c r="F101" s="228" t="s">
        <v>143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135</v>
      </c>
      <c r="AU101" s="234" t="s">
        <v>82</v>
      </c>
      <c r="AV101" s="13" t="s">
        <v>80</v>
      </c>
      <c r="AW101" s="13" t="s">
        <v>34</v>
      </c>
      <c r="AX101" s="13" t="s">
        <v>72</v>
      </c>
      <c r="AY101" s="234" t="s">
        <v>124</v>
      </c>
    </row>
    <row r="102" s="14" customFormat="1">
      <c r="A102" s="14"/>
      <c r="B102" s="235"/>
      <c r="C102" s="236"/>
      <c r="D102" s="226" t="s">
        <v>135</v>
      </c>
      <c r="E102" s="237" t="s">
        <v>19</v>
      </c>
      <c r="F102" s="238" t="s">
        <v>144</v>
      </c>
      <c r="G102" s="236"/>
      <c r="H102" s="239">
        <v>8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135</v>
      </c>
      <c r="AU102" s="245" t="s">
        <v>82</v>
      </c>
      <c r="AV102" s="14" t="s">
        <v>82</v>
      </c>
      <c r="AW102" s="14" t="s">
        <v>34</v>
      </c>
      <c r="AX102" s="14" t="s">
        <v>72</v>
      </c>
      <c r="AY102" s="245" t="s">
        <v>124</v>
      </c>
    </row>
    <row r="103" s="13" customFormat="1">
      <c r="A103" s="13"/>
      <c r="B103" s="224"/>
      <c r="C103" s="225"/>
      <c r="D103" s="226" t="s">
        <v>135</v>
      </c>
      <c r="E103" s="227" t="s">
        <v>19</v>
      </c>
      <c r="F103" s="228" t="s">
        <v>145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135</v>
      </c>
      <c r="AU103" s="234" t="s">
        <v>82</v>
      </c>
      <c r="AV103" s="13" t="s">
        <v>80</v>
      </c>
      <c r="AW103" s="13" t="s">
        <v>34</v>
      </c>
      <c r="AX103" s="13" t="s">
        <v>72</v>
      </c>
      <c r="AY103" s="234" t="s">
        <v>124</v>
      </c>
    </row>
    <row r="104" s="14" customFormat="1">
      <c r="A104" s="14"/>
      <c r="B104" s="235"/>
      <c r="C104" s="236"/>
      <c r="D104" s="226" t="s">
        <v>135</v>
      </c>
      <c r="E104" s="237" t="s">
        <v>19</v>
      </c>
      <c r="F104" s="238" t="s">
        <v>144</v>
      </c>
      <c r="G104" s="236"/>
      <c r="H104" s="239">
        <v>8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135</v>
      </c>
      <c r="AU104" s="245" t="s">
        <v>82</v>
      </c>
      <c r="AV104" s="14" t="s">
        <v>82</v>
      </c>
      <c r="AW104" s="14" t="s">
        <v>34</v>
      </c>
      <c r="AX104" s="14" t="s">
        <v>72</v>
      </c>
      <c r="AY104" s="245" t="s">
        <v>124</v>
      </c>
    </row>
    <row r="105" s="15" customFormat="1">
      <c r="A105" s="15"/>
      <c r="B105" s="246"/>
      <c r="C105" s="247"/>
      <c r="D105" s="226" t="s">
        <v>135</v>
      </c>
      <c r="E105" s="248" t="s">
        <v>19</v>
      </c>
      <c r="F105" s="249" t="s">
        <v>146</v>
      </c>
      <c r="G105" s="247"/>
      <c r="H105" s="250">
        <v>16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135</v>
      </c>
      <c r="AU105" s="256" t="s">
        <v>82</v>
      </c>
      <c r="AV105" s="15" t="s">
        <v>131</v>
      </c>
      <c r="AW105" s="15" t="s">
        <v>34</v>
      </c>
      <c r="AX105" s="15" t="s">
        <v>80</v>
      </c>
      <c r="AY105" s="256" t="s">
        <v>124</v>
      </c>
    </row>
    <row r="106" s="2" customFormat="1" ht="37.8" customHeight="1">
      <c r="A106" s="40"/>
      <c r="B106" s="41"/>
      <c r="C106" s="206" t="s">
        <v>147</v>
      </c>
      <c r="D106" s="206" t="s">
        <v>126</v>
      </c>
      <c r="E106" s="207" t="s">
        <v>148</v>
      </c>
      <c r="F106" s="208" t="s">
        <v>149</v>
      </c>
      <c r="G106" s="209" t="s">
        <v>129</v>
      </c>
      <c r="H106" s="210">
        <v>16</v>
      </c>
      <c r="I106" s="211"/>
      <c r="J106" s="212">
        <f>ROUND(I106*H106,2)</f>
        <v>0</v>
      </c>
      <c r="K106" s="208" t="s">
        <v>130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131</v>
      </c>
      <c r="AT106" s="217" t="s">
        <v>126</v>
      </c>
      <c r="AU106" s="217" t="s">
        <v>82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131</v>
      </c>
      <c r="BM106" s="217" t="s">
        <v>150</v>
      </c>
    </row>
    <row r="107" s="2" customFormat="1">
      <c r="A107" s="40"/>
      <c r="B107" s="41"/>
      <c r="C107" s="42"/>
      <c r="D107" s="219" t="s">
        <v>133</v>
      </c>
      <c r="E107" s="42"/>
      <c r="F107" s="220" t="s">
        <v>151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133</v>
      </c>
      <c r="AU107" s="19" t="s">
        <v>82</v>
      </c>
    </row>
    <row r="108" s="13" customFormat="1">
      <c r="A108" s="13"/>
      <c r="B108" s="224"/>
      <c r="C108" s="225"/>
      <c r="D108" s="226" t="s">
        <v>135</v>
      </c>
      <c r="E108" s="227" t="s">
        <v>19</v>
      </c>
      <c r="F108" s="228" t="s">
        <v>142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135</v>
      </c>
      <c r="AU108" s="234" t="s">
        <v>82</v>
      </c>
      <c r="AV108" s="13" t="s">
        <v>80</v>
      </c>
      <c r="AW108" s="13" t="s">
        <v>34</v>
      </c>
      <c r="AX108" s="13" t="s">
        <v>72</v>
      </c>
      <c r="AY108" s="234" t="s">
        <v>124</v>
      </c>
    </row>
    <row r="109" s="13" customFormat="1">
      <c r="A109" s="13"/>
      <c r="B109" s="224"/>
      <c r="C109" s="225"/>
      <c r="D109" s="226" t="s">
        <v>135</v>
      </c>
      <c r="E109" s="227" t="s">
        <v>19</v>
      </c>
      <c r="F109" s="228" t="s">
        <v>143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135</v>
      </c>
      <c r="AU109" s="234" t="s">
        <v>82</v>
      </c>
      <c r="AV109" s="13" t="s">
        <v>80</v>
      </c>
      <c r="AW109" s="13" t="s">
        <v>34</v>
      </c>
      <c r="AX109" s="13" t="s">
        <v>72</v>
      </c>
      <c r="AY109" s="234" t="s">
        <v>124</v>
      </c>
    </row>
    <row r="110" s="14" customFormat="1">
      <c r="A110" s="14"/>
      <c r="B110" s="235"/>
      <c r="C110" s="236"/>
      <c r="D110" s="226" t="s">
        <v>135</v>
      </c>
      <c r="E110" s="237" t="s">
        <v>19</v>
      </c>
      <c r="F110" s="238" t="s">
        <v>144</v>
      </c>
      <c r="G110" s="236"/>
      <c r="H110" s="239">
        <v>8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135</v>
      </c>
      <c r="AU110" s="245" t="s">
        <v>82</v>
      </c>
      <c r="AV110" s="14" t="s">
        <v>82</v>
      </c>
      <c r="AW110" s="14" t="s">
        <v>34</v>
      </c>
      <c r="AX110" s="14" t="s">
        <v>72</v>
      </c>
      <c r="AY110" s="245" t="s">
        <v>124</v>
      </c>
    </row>
    <row r="111" s="13" customFormat="1">
      <c r="A111" s="13"/>
      <c r="B111" s="224"/>
      <c r="C111" s="225"/>
      <c r="D111" s="226" t="s">
        <v>135</v>
      </c>
      <c r="E111" s="227" t="s">
        <v>19</v>
      </c>
      <c r="F111" s="228" t="s">
        <v>145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135</v>
      </c>
      <c r="AU111" s="234" t="s">
        <v>82</v>
      </c>
      <c r="AV111" s="13" t="s">
        <v>80</v>
      </c>
      <c r="AW111" s="13" t="s">
        <v>34</v>
      </c>
      <c r="AX111" s="13" t="s">
        <v>72</v>
      </c>
      <c r="AY111" s="234" t="s">
        <v>124</v>
      </c>
    </row>
    <row r="112" s="14" customFormat="1">
      <c r="A112" s="14"/>
      <c r="B112" s="235"/>
      <c r="C112" s="236"/>
      <c r="D112" s="226" t="s">
        <v>135</v>
      </c>
      <c r="E112" s="237" t="s">
        <v>19</v>
      </c>
      <c r="F112" s="238" t="s">
        <v>144</v>
      </c>
      <c r="G112" s="236"/>
      <c r="H112" s="239">
        <v>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135</v>
      </c>
      <c r="AU112" s="245" t="s">
        <v>82</v>
      </c>
      <c r="AV112" s="14" t="s">
        <v>82</v>
      </c>
      <c r="AW112" s="14" t="s">
        <v>34</v>
      </c>
      <c r="AX112" s="14" t="s">
        <v>72</v>
      </c>
      <c r="AY112" s="245" t="s">
        <v>124</v>
      </c>
    </row>
    <row r="113" s="15" customFormat="1">
      <c r="A113" s="15"/>
      <c r="B113" s="246"/>
      <c r="C113" s="247"/>
      <c r="D113" s="226" t="s">
        <v>135</v>
      </c>
      <c r="E113" s="248" t="s">
        <v>19</v>
      </c>
      <c r="F113" s="249" t="s">
        <v>146</v>
      </c>
      <c r="G113" s="247"/>
      <c r="H113" s="250">
        <v>16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6" t="s">
        <v>135</v>
      </c>
      <c r="AU113" s="256" t="s">
        <v>82</v>
      </c>
      <c r="AV113" s="15" t="s">
        <v>131</v>
      </c>
      <c r="AW113" s="15" t="s">
        <v>34</v>
      </c>
      <c r="AX113" s="15" t="s">
        <v>80</v>
      </c>
      <c r="AY113" s="256" t="s">
        <v>124</v>
      </c>
    </row>
    <row r="114" s="2" customFormat="1" ht="24.15" customHeight="1">
      <c r="A114" s="40"/>
      <c r="B114" s="41"/>
      <c r="C114" s="206" t="s">
        <v>131</v>
      </c>
      <c r="D114" s="206" t="s">
        <v>126</v>
      </c>
      <c r="E114" s="207" t="s">
        <v>152</v>
      </c>
      <c r="F114" s="208" t="s">
        <v>153</v>
      </c>
      <c r="G114" s="209" t="s">
        <v>154</v>
      </c>
      <c r="H114" s="210">
        <v>5.1749999999999998</v>
      </c>
      <c r="I114" s="211"/>
      <c r="J114" s="212">
        <f>ROUND(I114*H114,2)</f>
        <v>0</v>
      </c>
      <c r="K114" s="208" t="s">
        <v>130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131</v>
      </c>
      <c r="AT114" s="217" t="s">
        <v>126</v>
      </c>
      <c r="AU114" s="217" t="s">
        <v>82</v>
      </c>
      <c r="AY114" s="19" t="s">
        <v>124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131</v>
      </c>
      <c r="BM114" s="217" t="s">
        <v>155</v>
      </c>
    </row>
    <row r="115" s="2" customFormat="1">
      <c r="A115" s="40"/>
      <c r="B115" s="41"/>
      <c r="C115" s="42"/>
      <c r="D115" s="219" t="s">
        <v>133</v>
      </c>
      <c r="E115" s="42"/>
      <c r="F115" s="220" t="s">
        <v>156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82</v>
      </c>
    </row>
    <row r="116" s="13" customFormat="1">
      <c r="A116" s="13"/>
      <c r="B116" s="224"/>
      <c r="C116" s="225"/>
      <c r="D116" s="226" t="s">
        <v>135</v>
      </c>
      <c r="E116" s="227" t="s">
        <v>19</v>
      </c>
      <c r="F116" s="228" t="s">
        <v>157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135</v>
      </c>
      <c r="AU116" s="234" t="s">
        <v>82</v>
      </c>
      <c r="AV116" s="13" t="s">
        <v>80</v>
      </c>
      <c r="AW116" s="13" t="s">
        <v>34</v>
      </c>
      <c r="AX116" s="13" t="s">
        <v>72</v>
      </c>
      <c r="AY116" s="234" t="s">
        <v>124</v>
      </c>
    </row>
    <row r="117" s="14" customFormat="1">
      <c r="A117" s="14"/>
      <c r="B117" s="235"/>
      <c r="C117" s="236"/>
      <c r="D117" s="226" t="s">
        <v>135</v>
      </c>
      <c r="E117" s="237" t="s">
        <v>19</v>
      </c>
      <c r="F117" s="238" t="s">
        <v>158</v>
      </c>
      <c r="G117" s="236"/>
      <c r="H117" s="239">
        <v>5.1749999999999998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135</v>
      </c>
      <c r="AU117" s="245" t="s">
        <v>82</v>
      </c>
      <c r="AV117" s="14" t="s">
        <v>82</v>
      </c>
      <c r="AW117" s="14" t="s">
        <v>34</v>
      </c>
      <c r="AX117" s="14" t="s">
        <v>80</v>
      </c>
      <c r="AY117" s="245" t="s">
        <v>124</v>
      </c>
    </row>
    <row r="118" s="2" customFormat="1" ht="44.25" customHeight="1">
      <c r="A118" s="40"/>
      <c r="B118" s="41"/>
      <c r="C118" s="206" t="s">
        <v>159</v>
      </c>
      <c r="D118" s="206" t="s">
        <v>126</v>
      </c>
      <c r="E118" s="207" t="s">
        <v>160</v>
      </c>
      <c r="F118" s="208" t="s">
        <v>161</v>
      </c>
      <c r="G118" s="209" t="s">
        <v>154</v>
      </c>
      <c r="H118" s="210">
        <v>4.2249999999999996</v>
      </c>
      <c r="I118" s="211"/>
      <c r="J118" s="212">
        <f>ROUND(I118*H118,2)</f>
        <v>0</v>
      </c>
      <c r="K118" s="208" t="s">
        <v>130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131</v>
      </c>
      <c r="AT118" s="217" t="s">
        <v>126</v>
      </c>
      <c r="AU118" s="217" t="s">
        <v>82</v>
      </c>
      <c r="AY118" s="19" t="s">
        <v>124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131</v>
      </c>
      <c r="BM118" s="217" t="s">
        <v>162</v>
      </c>
    </row>
    <row r="119" s="2" customFormat="1">
      <c r="A119" s="40"/>
      <c r="B119" s="41"/>
      <c r="C119" s="42"/>
      <c r="D119" s="219" t="s">
        <v>133</v>
      </c>
      <c r="E119" s="42"/>
      <c r="F119" s="220" t="s">
        <v>163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133</v>
      </c>
      <c r="AU119" s="19" t="s">
        <v>82</v>
      </c>
    </row>
    <row r="120" s="13" customFormat="1">
      <c r="A120" s="13"/>
      <c r="B120" s="224"/>
      <c r="C120" s="225"/>
      <c r="D120" s="226" t="s">
        <v>135</v>
      </c>
      <c r="E120" s="227" t="s">
        <v>19</v>
      </c>
      <c r="F120" s="228" t="s">
        <v>164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135</v>
      </c>
      <c r="AU120" s="234" t="s">
        <v>82</v>
      </c>
      <c r="AV120" s="13" t="s">
        <v>80</v>
      </c>
      <c r="AW120" s="13" t="s">
        <v>34</v>
      </c>
      <c r="AX120" s="13" t="s">
        <v>72</v>
      </c>
      <c r="AY120" s="234" t="s">
        <v>124</v>
      </c>
    </row>
    <row r="121" s="14" customFormat="1">
      <c r="A121" s="14"/>
      <c r="B121" s="235"/>
      <c r="C121" s="236"/>
      <c r="D121" s="226" t="s">
        <v>135</v>
      </c>
      <c r="E121" s="237" t="s">
        <v>19</v>
      </c>
      <c r="F121" s="238" t="s">
        <v>165</v>
      </c>
      <c r="G121" s="236"/>
      <c r="H121" s="239">
        <v>4.2249999999999996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135</v>
      </c>
      <c r="AU121" s="245" t="s">
        <v>82</v>
      </c>
      <c r="AV121" s="14" t="s">
        <v>82</v>
      </c>
      <c r="AW121" s="14" t="s">
        <v>34</v>
      </c>
      <c r="AX121" s="14" t="s">
        <v>80</v>
      </c>
      <c r="AY121" s="245" t="s">
        <v>124</v>
      </c>
    </row>
    <row r="122" s="2" customFormat="1" ht="37.8" customHeight="1">
      <c r="A122" s="40"/>
      <c r="B122" s="41"/>
      <c r="C122" s="206" t="s">
        <v>166</v>
      </c>
      <c r="D122" s="206" t="s">
        <v>126</v>
      </c>
      <c r="E122" s="207" t="s">
        <v>167</v>
      </c>
      <c r="F122" s="208" t="s">
        <v>168</v>
      </c>
      <c r="G122" s="209" t="s">
        <v>129</v>
      </c>
      <c r="H122" s="210">
        <v>4.7999999999999998</v>
      </c>
      <c r="I122" s="211"/>
      <c r="J122" s="212">
        <f>ROUND(I122*H122,2)</f>
        <v>0</v>
      </c>
      <c r="K122" s="208" t="s">
        <v>130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0.00083850999999999999</v>
      </c>
      <c r="R122" s="215">
        <f>Q122*H122</f>
        <v>0.0040248480000000001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131</v>
      </c>
      <c r="AT122" s="217" t="s">
        <v>126</v>
      </c>
      <c r="AU122" s="217" t="s">
        <v>82</v>
      </c>
      <c r="AY122" s="19" t="s">
        <v>124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131</v>
      </c>
      <c r="BM122" s="217" t="s">
        <v>169</v>
      </c>
    </row>
    <row r="123" s="2" customFormat="1">
      <c r="A123" s="40"/>
      <c r="B123" s="41"/>
      <c r="C123" s="42"/>
      <c r="D123" s="219" t="s">
        <v>133</v>
      </c>
      <c r="E123" s="42"/>
      <c r="F123" s="220" t="s">
        <v>170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82</v>
      </c>
    </row>
    <row r="124" s="13" customFormat="1">
      <c r="A124" s="13"/>
      <c r="B124" s="224"/>
      <c r="C124" s="225"/>
      <c r="D124" s="226" t="s">
        <v>135</v>
      </c>
      <c r="E124" s="227" t="s">
        <v>19</v>
      </c>
      <c r="F124" s="228" t="s">
        <v>171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135</v>
      </c>
      <c r="AU124" s="234" t="s">
        <v>82</v>
      </c>
      <c r="AV124" s="13" t="s">
        <v>80</v>
      </c>
      <c r="AW124" s="13" t="s">
        <v>34</v>
      </c>
      <c r="AX124" s="13" t="s">
        <v>72</v>
      </c>
      <c r="AY124" s="234" t="s">
        <v>124</v>
      </c>
    </row>
    <row r="125" s="14" customFormat="1">
      <c r="A125" s="14"/>
      <c r="B125" s="235"/>
      <c r="C125" s="236"/>
      <c r="D125" s="226" t="s">
        <v>135</v>
      </c>
      <c r="E125" s="237" t="s">
        <v>19</v>
      </c>
      <c r="F125" s="238" t="s">
        <v>172</v>
      </c>
      <c r="G125" s="236"/>
      <c r="H125" s="239">
        <v>4.7999999999999998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135</v>
      </c>
      <c r="AU125" s="245" t="s">
        <v>82</v>
      </c>
      <c r="AV125" s="14" t="s">
        <v>82</v>
      </c>
      <c r="AW125" s="14" t="s">
        <v>34</v>
      </c>
      <c r="AX125" s="14" t="s">
        <v>80</v>
      </c>
      <c r="AY125" s="245" t="s">
        <v>124</v>
      </c>
    </row>
    <row r="126" s="2" customFormat="1" ht="44.25" customHeight="1">
      <c r="A126" s="40"/>
      <c r="B126" s="41"/>
      <c r="C126" s="206" t="s">
        <v>173</v>
      </c>
      <c r="D126" s="206" t="s">
        <v>126</v>
      </c>
      <c r="E126" s="207" t="s">
        <v>174</v>
      </c>
      <c r="F126" s="208" t="s">
        <v>175</v>
      </c>
      <c r="G126" s="209" t="s">
        <v>129</v>
      </c>
      <c r="H126" s="210">
        <v>4.7999999999999998</v>
      </c>
      <c r="I126" s="211"/>
      <c r="J126" s="212">
        <f>ROUND(I126*H126,2)</f>
        <v>0</v>
      </c>
      <c r="K126" s="208" t="s">
        <v>130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131</v>
      </c>
      <c r="AT126" s="217" t="s">
        <v>126</v>
      </c>
      <c r="AU126" s="217" t="s">
        <v>82</v>
      </c>
      <c r="AY126" s="19" t="s">
        <v>124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131</v>
      </c>
      <c r="BM126" s="217" t="s">
        <v>176</v>
      </c>
    </row>
    <row r="127" s="2" customFormat="1">
      <c r="A127" s="40"/>
      <c r="B127" s="41"/>
      <c r="C127" s="42"/>
      <c r="D127" s="219" t="s">
        <v>133</v>
      </c>
      <c r="E127" s="42"/>
      <c r="F127" s="220" t="s">
        <v>177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133</v>
      </c>
      <c r="AU127" s="19" t="s">
        <v>82</v>
      </c>
    </row>
    <row r="128" s="13" customFormat="1">
      <c r="A128" s="13"/>
      <c r="B128" s="224"/>
      <c r="C128" s="225"/>
      <c r="D128" s="226" t="s">
        <v>135</v>
      </c>
      <c r="E128" s="227" t="s">
        <v>19</v>
      </c>
      <c r="F128" s="228" t="s">
        <v>171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135</v>
      </c>
      <c r="AU128" s="234" t="s">
        <v>82</v>
      </c>
      <c r="AV128" s="13" t="s">
        <v>80</v>
      </c>
      <c r="AW128" s="13" t="s">
        <v>34</v>
      </c>
      <c r="AX128" s="13" t="s">
        <v>72</v>
      </c>
      <c r="AY128" s="234" t="s">
        <v>124</v>
      </c>
    </row>
    <row r="129" s="14" customFormat="1">
      <c r="A129" s="14"/>
      <c r="B129" s="235"/>
      <c r="C129" s="236"/>
      <c r="D129" s="226" t="s">
        <v>135</v>
      </c>
      <c r="E129" s="237" t="s">
        <v>19</v>
      </c>
      <c r="F129" s="238" t="s">
        <v>172</v>
      </c>
      <c r="G129" s="236"/>
      <c r="H129" s="239">
        <v>4.7999999999999998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135</v>
      </c>
      <c r="AU129" s="245" t="s">
        <v>82</v>
      </c>
      <c r="AV129" s="14" t="s">
        <v>82</v>
      </c>
      <c r="AW129" s="14" t="s">
        <v>34</v>
      </c>
      <c r="AX129" s="14" t="s">
        <v>80</v>
      </c>
      <c r="AY129" s="245" t="s">
        <v>124</v>
      </c>
    </row>
    <row r="130" s="12" customFormat="1" ht="22.8" customHeight="1">
      <c r="A130" s="12"/>
      <c r="B130" s="190"/>
      <c r="C130" s="191"/>
      <c r="D130" s="192" t="s">
        <v>71</v>
      </c>
      <c r="E130" s="204" t="s">
        <v>82</v>
      </c>
      <c r="F130" s="204" t="s">
        <v>178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SUM(P131:P155)</f>
        <v>0</v>
      </c>
      <c r="Q130" s="198"/>
      <c r="R130" s="199">
        <f>SUM(R131:R155)</f>
        <v>18.941008627999999</v>
      </c>
      <c r="S130" s="198"/>
      <c r="T130" s="200">
        <f>SUM(T131:T155)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80</v>
      </c>
      <c r="AT130" s="202" t="s">
        <v>71</v>
      </c>
      <c r="AU130" s="202" t="s">
        <v>80</v>
      </c>
      <c r="AY130" s="201" t="s">
        <v>124</v>
      </c>
      <c r="BK130" s="203">
        <f>SUM(BK131:BK155)</f>
        <v>0</v>
      </c>
    </row>
    <row r="131" s="2" customFormat="1" ht="37.8" customHeight="1">
      <c r="A131" s="40"/>
      <c r="B131" s="41"/>
      <c r="C131" s="206" t="s">
        <v>179</v>
      </c>
      <c r="D131" s="206" t="s">
        <v>126</v>
      </c>
      <c r="E131" s="207" t="s">
        <v>180</v>
      </c>
      <c r="F131" s="208" t="s">
        <v>181</v>
      </c>
      <c r="G131" s="209" t="s">
        <v>154</v>
      </c>
      <c r="H131" s="210">
        <v>1.3560000000000001</v>
      </c>
      <c r="I131" s="211"/>
      <c r="J131" s="212">
        <f>ROUND(I131*H131,2)</f>
        <v>0</v>
      </c>
      <c r="K131" s="208" t="s">
        <v>130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131</v>
      </c>
      <c r="AT131" s="217" t="s">
        <v>126</v>
      </c>
      <c r="AU131" s="217" t="s">
        <v>82</v>
      </c>
      <c r="AY131" s="19" t="s">
        <v>124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131</v>
      </c>
      <c r="BM131" s="217" t="s">
        <v>182</v>
      </c>
    </row>
    <row r="132" s="2" customFormat="1">
      <c r="A132" s="40"/>
      <c r="B132" s="41"/>
      <c r="C132" s="42"/>
      <c r="D132" s="219" t="s">
        <v>133</v>
      </c>
      <c r="E132" s="42"/>
      <c r="F132" s="220" t="s">
        <v>183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82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184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135</v>
      </c>
      <c r="AU133" s="234" t="s">
        <v>82</v>
      </c>
      <c r="AV133" s="13" t="s">
        <v>80</v>
      </c>
      <c r="AW133" s="13" t="s">
        <v>34</v>
      </c>
      <c r="AX133" s="13" t="s">
        <v>72</v>
      </c>
      <c r="AY133" s="234" t="s">
        <v>124</v>
      </c>
    </row>
    <row r="134" s="13" customFormat="1">
      <c r="A134" s="13"/>
      <c r="B134" s="224"/>
      <c r="C134" s="225"/>
      <c r="D134" s="226" t="s">
        <v>135</v>
      </c>
      <c r="E134" s="227" t="s">
        <v>19</v>
      </c>
      <c r="F134" s="228" t="s">
        <v>185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135</v>
      </c>
      <c r="AU134" s="234" t="s">
        <v>82</v>
      </c>
      <c r="AV134" s="13" t="s">
        <v>80</v>
      </c>
      <c r="AW134" s="13" t="s">
        <v>34</v>
      </c>
      <c r="AX134" s="13" t="s">
        <v>72</v>
      </c>
      <c r="AY134" s="234" t="s">
        <v>124</v>
      </c>
    </row>
    <row r="135" s="14" customFormat="1">
      <c r="A135" s="14"/>
      <c r="B135" s="235"/>
      <c r="C135" s="236"/>
      <c r="D135" s="226" t="s">
        <v>135</v>
      </c>
      <c r="E135" s="237" t="s">
        <v>19</v>
      </c>
      <c r="F135" s="238" t="s">
        <v>186</v>
      </c>
      <c r="G135" s="236"/>
      <c r="H135" s="239">
        <v>1.3560000000000001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135</v>
      </c>
      <c r="AU135" s="245" t="s">
        <v>82</v>
      </c>
      <c r="AV135" s="14" t="s">
        <v>82</v>
      </c>
      <c r="AW135" s="14" t="s">
        <v>34</v>
      </c>
      <c r="AX135" s="14" t="s">
        <v>80</v>
      </c>
      <c r="AY135" s="245" t="s">
        <v>124</v>
      </c>
    </row>
    <row r="136" s="2" customFormat="1" ht="37.8" customHeight="1">
      <c r="A136" s="40"/>
      <c r="B136" s="41"/>
      <c r="C136" s="206" t="s">
        <v>187</v>
      </c>
      <c r="D136" s="206" t="s">
        <v>126</v>
      </c>
      <c r="E136" s="207" t="s">
        <v>188</v>
      </c>
      <c r="F136" s="208" t="s">
        <v>189</v>
      </c>
      <c r="G136" s="209" t="s">
        <v>154</v>
      </c>
      <c r="H136" s="210">
        <v>3.1099999999999999</v>
      </c>
      <c r="I136" s="211"/>
      <c r="J136" s="212">
        <f>ROUND(I136*H136,2)</f>
        <v>0</v>
      </c>
      <c r="K136" s="208" t="s">
        <v>130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2.550538</v>
      </c>
      <c r="R136" s="215">
        <f>Q136*H136</f>
        <v>7.9321731799999995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131</v>
      </c>
      <c r="AT136" s="217" t="s">
        <v>126</v>
      </c>
      <c r="AU136" s="217" t="s">
        <v>82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131</v>
      </c>
      <c r="BM136" s="217" t="s">
        <v>190</v>
      </c>
    </row>
    <row r="137" s="2" customFormat="1">
      <c r="A137" s="40"/>
      <c r="B137" s="41"/>
      <c r="C137" s="42"/>
      <c r="D137" s="219" t="s">
        <v>133</v>
      </c>
      <c r="E137" s="42"/>
      <c r="F137" s="220" t="s">
        <v>191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133</v>
      </c>
      <c r="AU137" s="19" t="s">
        <v>82</v>
      </c>
    </row>
    <row r="138" s="13" customFormat="1">
      <c r="A138" s="13"/>
      <c r="B138" s="224"/>
      <c r="C138" s="225"/>
      <c r="D138" s="226" t="s">
        <v>135</v>
      </c>
      <c r="E138" s="227" t="s">
        <v>19</v>
      </c>
      <c r="F138" s="228" t="s">
        <v>192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135</v>
      </c>
      <c r="AU138" s="234" t="s">
        <v>82</v>
      </c>
      <c r="AV138" s="13" t="s">
        <v>80</v>
      </c>
      <c r="AW138" s="13" t="s">
        <v>34</v>
      </c>
      <c r="AX138" s="13" t="s">
        <v>72</v>
      </c>
      <c r="AY138" s="234" t="s">
        <v>124</v>
      </c>
    </row>
    <row r="139" s="13" customFormat="1">
      <c r="A139" s="13"/>
      <c r="B139" s="224"/>
      <c r="C139" s="225"/>
      <c r="D139" s="226" t="s">
        <v>135</v>
      </c>
      <c r="E139" s="227" t="s">
        <v>19</v>
      </c>
      <c r="F139" s="228" t="s">
        <v>193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135</v>
      </c>
      <c r="AU139" s="234" t="s">
        <v>82</v>
      </c>
      <c r="AV139" s="13" t="s">
        <v>80</v>
      </c>
      <c r="AW139" s="13" t="s">
        <v>34</v>
      </c>
      <c r="AX139" s="13" t="s">
        <v>72</v>
      </c>
      <c r="AY139" s="234" t="s">
        <v>124</v>
      </c>
    </row>
    <row r="140" s="14" customFormat="1">
      <c r="A140" s="14"/>
      <c r="B140" s="235"/>
      <c r="C140" s="236"/>
      <c r="D140" s="226" t="s">
        <v>135</v>
      </c>
      <c r="E140" s="237" t="s">
        <v>19</v>
      </c>
      <c r="F140" s="238" t="s">
        <v>194</v>
      </c>
      <c r="G140" s="236"/>
      <c r="H140" s="239">
        <v>3.1099999999999999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135</v>
      </c>
      <c r="AU140" s="245" t="s">
        <v>82</v>
      </c>
      <c r="AV140" s="14" t="s">
        <v>82</v>
      </c>
      <c r="AW140" s="14" t="s">
        <v>34</v>
      </c>
      <c r="AX140" s="14" t="s">
        <v>72</v>
      </c>
      <c r="AY140" s="245" t="s">
        <v>124</v>
      </c>
    </row>
    <row r="141" s="15" customFormat="1">
      <c r="A141" s="15"/>
      <c r="B141" s="246"/>
      <c r="C141" s="247"/>
      <c r="D141" s="226" t="s">
        <v>135</v>
      </c>
      <c r="E141" s="248" t="s">
        <v>19</v>
      </c>
      <c r="F141" s="249" t="s">
        <v>146</v>
      </c>
      <c r="G141" s="247"/>
      <c r="H141" s="250">
        <v>3.1099999999999999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135</v>
      </c>
      <c r="AU141" s="256" t="s">
        <v>82</v>
      </c>
      <c r="AV141" s="15" t="s">
        <v>131</v>
      </c>
      <c r="AW141" s="15" t="s">
        <v>34</v>
      </c>
      <c r="AX141" s="15" t="s">
        <v>80</v>
      </c>
      <c r="AY141" s="256" t="s">
        <v>124</v>
      </c>
    </row>
    <row r="142" s="2" customFormat="1" ht="33" customHeight="1">
      <c r="A142" s="40"/>
      <c r="B142" s="41"/>
      <c r="C142" s="206" t="s">
        <v>195</v>
      </c>
      <c r="D142" s="206" t="s">
        <v>126</v>
      </c>
      <c r="E142" s="207" t="s">
        <v>196</v>
      </c>
      <c r="F142" s="208" t="s">
        <v>197</v>
      </c>
      <c r="G142" s="209" t="s">
        <v>198</v>
      </c>
      <c r="H142" s="210">
        <v>0.216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1.038303</v>
      </c>
      <c r="R142" s="215">
        <f>Q142*H142</f>
        <v>0.22427344799999999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82</v>
      </c>
      <c r="AY142" s="19" t="s">
        <v>124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131</v>
      </c>
      <c r="BM142" s="217" t="s">
        <v>199</v>
      </c>
    </row>
    <row r="143" s="2" customFormat="1">
      <c r="A143" s="40"/>
      <c r="B143" s="41"/>
      <c r="C143" s="42"/>
      <c r="D143" s="219" t="s">
        <v>133</v>
      </c>
      <c r="E143" s="42"/>
      <c r="F143" s="220" t="s">
        <v>200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133</v>
      </c>
      <c r="AU143" s="19" t="s">
        <v>82</v>
      </c>
    </row>
    <row r="144" s="13" customFormat="1">
      <c r="A144" s="13"/>
      <c r="B144" s="224"/>
      <c r="C144" s="225"/>
      <c r="D144" s="226" t="s">
        <v>135</v>
      </c>
      <c r="E144" s="227" t="s">
        <v>19</v>
      </c>
      <c r="F144" s="228" t="s">
        <v>201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135</v>
      </c>
      <c r="AU144" s="234" t="s">
        <v>82</v>
      </c>
      <c r="AV144" s="13" t="s">
        <v>80</v>
      </c>
      <c r="AW144" s="13" t="s">
        <v>34</v>
      </c>
      <c r="AX144" s="13" t="s">
        <v>72</v>
      </c>
      <c r="AY144" s="234" t="s">
        <v>124</v>
      </c>
    </row>
    <row r="145" s="13" customFormat="1">
      <c r="A145" s="13"/>
      <c r="B145" s="224"/>
      <c r="C145" s="225"/>
      <c r="D145" s="226" t="s">
        <v>135</v>
      </c>
      <c r="E145" s="227" t="s">
        <v>19</v>
      </c>
      <c r="F145" s="228" t="s">
        <v>202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135</v>
      </c>
      <c r="AU145" s="234" t="s">
        <v>82</v>
      </c>
      <c r="AV145" s="13" t="s">
        <v>80</v>
      </c>
      <c r="AW145" s="13" t="s">
        <v>34</v>
      </c>
      <c r="AX145" s="13" t="s">
        <v>72</v>
      </c>
      <c r="AY145" s="234" t="s">
        <v>124</v>
      </c>
    </row>
    <row r="146" s="14" customFormat="1">
      <c r="A146" s="14"/>
      <c r="B146" s="235"/>
      <c r="C146" s="236"/>
      <c r="D146" s="226" t="s">
        <v>135</v>
      </c>
      <c r="E146" s="237" t="s">
        <v>19</v>
      </c>
      <c r="F146" s="238" t="s">
        <v>203</v>
      </c>
      <c r="G146" s="236"/>
      <c r="H146" s="239">
        <v>0.024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135</v>
      </c>
      <c r="AU146" s="245" t="s">
        <v>82</v>
      </c>
      <c r="AV146" s="14" t="s">
        <v>82</v>
      </c>
      <c r="AW146" s="14" t="s">
        <v>34</v>
      </c>
      <c r="AX146" s="14" t="s">
        <v>72</v>
      </c>
      <c r="AY146" s="245" t="s">
        <v>124</v>
      </c>
    </row>
    <row r="147" s="13" customFormat="1">
      <c r="A147" s="13"/>
      <c r="B147" s="224"/>
      <c r="C147" s="225"/>
      <c r="D147" s="226" t="s">
        <v>135</v>
      </c>
      <c r="E147" s="227" t="s">
        <v>19</v>
      </c>
      <c r="F147" s="228" t="s">
        <v>204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135</v>
      </c>
      <c r="AU147" s="234" t="s">
        <v>82</v>
      </c>
      <c r="AV147" s="13" t="s">
        <v>80</v>
      </c>
      <c r="AW147" s="13" t="s">
        <v>34</v>
      </c>
      <c r="AX147" s="13" t="s">
        <v>72</v>
      </c>
      <c r="AY147" s="234" t="s">
        <v>124</v>
      </c>
    </row>
    <row r="148" s="14" customFormat="1">
      <c r="A148" s="14"/>
      <c r="B148" s="235"/>
      <c r="C148" s="236"/>
      <c r="D148" s="226" t="s">
        <v>135</v>
      </c>
      <c r="E148" s="237" t="s">
        <v>19</v>
      </c>
      <c r="F148" s="238" t="s">
        <v>205</v>
      </c>
      <c r="G148" s="236"/>
      <c r="H148" s="239">
        <v>0.076999999999999999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135</v>
      </c>
      <c r="AU148" s="245" t="s">
        <v>82</v>
      </c>
      <c r="AV148" s="14" t="s">
        <v>82</v>
      </c>
      <c r="AW148" s="14" t="s">
        <v>34</v>
      </c>
      <c r="AX148" s="14" t="s">
        <v>72</v>
      </c>
      <c r="AY148" s="245" t="s">
        <v>124</v>
      </c>
    </row>
    <row r="149" s="13" customFormat="1">
      <c r="A149" s="13"/>
      <c r="B149" s="224"/>
      <c r="C149" s="225"/>
      <c r="D149" s="226" t="s">
        <v>135</v>
      </c>
      <c r="E149" s="227" t="s">
        <v>19</v>
      </c>
      <c r="F149" s="228" t="s">
        <v>206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135</v>
      </c>
      <c r="AU149" s="234" t="s">
        <v>82</v>
      </c>
      <c r="AV149" s="13" t="s">
        <v>80</v>
      </c>
      <c r="AW149" s="13" t="s">
        <v>34</v>
      </c>
      <c r="AX149" s="13" t="s">
        <v>72</v>
      </c>
      <c r="AY149" s="234" t="s">
        <v>124</v>
      </c>
    </row>
    <row r="150" s="14" customFormat="1">
      <c r="A150" s="14"/>
      <c r="B150" s="235"/>
      <c r="C150" s="236"/>
      <c r="D150" s="226" t="s">
        <v>135</v>
      </c>
      <c r="E150" s="237" t="s">
        <v>19</v>
      </c>
      <c r="F150" s="238" t="s">
        <v>207</v>
      </c>
      <c r="G150" s="236"/>
      <c r="H150" s="239">
        <v>0.11500000000000001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135</v>
      </c>
      <c r="AU150" s="245" t="s">
        <v>82</v>
      </c>
      <c r="AV150" s="14" t="s">
        <v>82</v>
      </c>
      <c r="AW150" s="14" t="s">
        <v>34</v>
      </c>
      <c r="AX150" s="14" t="s">
        <v>72</v>
      </c>
      <c r="AY150" s="245" t="s">
        <v>124</v>
      </c>
    </row>
    <row r="151" s="15" customFormat="1">
      <c r="A151" s="15"/>
      <c r="B151" s="246"/>
      <c r="C151" s="247"/>
      <c r="D151" s="226" t="s">
        <v>135</v>
      </c>
      <c r="E151" s="248" t="s">
        <v>19</v>
      </c>
      <c r="F151" s="249" t="s">
        <v>146</v>
      </c>
      <c r="G151" s="247"/>
      <c r="H151" s="250">
        <v>0.216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135</v>
      </c>
      <c r="AU151" s="256" t="s">
        <v>82</v>
      </c>
      <c r="AV151" s="15" t="s">
        <v>131</v>
      </c>
      <c r="AW151" s="15" t="s">
        <v>34</v>
      </c>
      <c r="AX151" s="15" t="s">
        <v>80</v>
      </c>
      <c r="AY151" s="256" t="s">
        <v>124</v>
      </c>
    </row>
    <row r="152" s="2" customFormat="1" ht="44.25" customHeight="1">
      <c r="A152" s="40"/>
      <c r="B152" s="41"/>
      <c r="C152" s="206" t="s">
        <v>8</v>
      </c>
      <c r="D152" s="206" t="s">
        <v>126</v>
      </c>
      <c r="E152" s="207" t="s">
        <v>208</v>
      </c>
      <c r="F152" s="208" t="s">
        <v>209</v>
      </c>
      <c r="G152" s="209" t="s">
        <v>129</v>
      </c>
      <c r="H152" s="210">
        <v>11.5</v>
      </c>
      <c r="I152" s="211"/>
      <c r="J152" s="212">
        <f>ROUND(I152*H152,2)</f>
        <v>0</v>
      </c>
      <c r="K152" s="208" t="s">
        <v>130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0.93778799999999995</v>
      </c>
      <c r="R152" s="215">
        <f>Q152*H152</f>
        <v>10.784561999999999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131</v>
      </c>
      <c r="AT152" s="217" t="s">
        <v>126</v>
      </c>
      <c r="AU152" s="217" t="s">
        <v>82</v>
      </c>
      <c r="AY152" s="19" t="s">
        <v>124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131</v>
      </c>
      <c r="BM152" s="217" t="s">
        <v>210</v>
      </c>
    </row>
    <row r="153" s="2" customFormat="1">
      <c r="A153" s="40"/>
      <c r="B153" s="41"/>
      <c r="C153" s="42"/>
      <c r="D153" s="219" t="s">
        <v>133</v>
      </c>
      <c r="E153" s="42"/>
      <c r="F153" s="220" t="s">
        <v>211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133</v>
      </c>
      <c r="AU153" s="19" t="s">
        <v>82</v>
      </c>
    </row>
    <row r="154" s="13" customFormat="1">
      <c r="A154" s="13"/>
      <c r="B154" s="224"/>
      <c r="C154" s="225"/>
      <c r="D154" s="226" t="s">
        <v>135</v>
      </c>
      <c r="E154" s="227" t="s">
        <v>19</v>
      </c>
      <c r="F154" s="228" t="s">
        <v>212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135</v>
      </c>
      <c r="AU154" s="234" t="s">
        <v>82</v>
      </c>
      <c r="AV154" s="13" t="s">
        <v>80</v>
      </c>
      <c r="AW154" s="13" t="s">
        <v>34</v>
      </c>
      <c r="AX154" s="13" t="s">
        <v>72</v>
      </c>
      <c r="AY154" s="234" t="s">
        <v>124</v>
      </c>
    </row>
    <row r="155" s="14" customFormat="1">
      <c r="A155" s="14"/>
      <c r="B155" s="235"/>
      <c r="C155" s="236"/>
      <c r="D155" s="226" t="s">
        <v>135</v>
      </c>
      <c r="E155" s="237" t="s">
        <v>19</v>
      </c>
      <c r="F155" s="238" t="s">
        <v>213</v>
      </c>
      <c r="G155" s="236"/>
      <c r="H155" s="239">
        <v>11.5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135</v>
      </c>
      <c r="AU155" s="245" t="s">
        <v>82</v>
      </c>
      <c r="AV155" s="14" t="s">
        <v>82</v>
      </c>
      <c r="AW155" s="14" t="s">
        <v>34</v>
      </c>
      <c r="AX155" s="14" t="s">
        <v>80</v>
      </c>
      <c r="AY155" s="245" t="s">
        <v>124</v>
      </c>
    </row>
    <row r="156" s="12" customFormat="1" ht="22.8" customHeight="1">
      <c r="A156" s="12"/>
      <c r="B156" s="190"/>
      <c r="C156" s="191"/>
      <c r="D156" s="192" t="s">
        <v>71</v>
      </c>
      <c r="E156" s="204" t="s">
        <v>147</v>
      </c>
      <c r="F156" s="204" t="s">
        <v>214</v>
      </c>
      <c r="G156" s="191"/>
      <c r="H156" s="191"/>
      <c r="I156" s="194"/>
      <c r="J156" s="205">
        <f>BK156</f>
        <v>0</v>
      </c>
      <c r="K156" s="191"/>
      <c r="L156" s="196"/>
      <c r="M156" s="197"/>
      <c r="N156" s="198"/>
      <c r="O156" s="198"/>
      <c r="P156" s="199">
        <f>SUM(P157:P164)</f>
        <v>0</v>
      </c>
      <c r="Q156" s="198"/>
      <c r="R156" s="199">
        <f>SUM(R157:R164)</f>
        <v>0.0078753999999999994</v>
      </c>
      <c r="S156" s="198"/>
      <c r="T156" s="200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80</v>
      </c>
      <c r="AT156" s="202" t="s">
        <v>71</v>
      </c>
      <c r="AU156" s="202" t="s">
        <v>80</v>
      </c>
      <c r="AY156" s="201" t="s">
        <v>124</v>
      </c>
      <c r="BK156" s="203">
        <f>SUM(BK157:BK164)</f>
        <v>0</v>
      </c>
    </row>
    <row r="157" s="2" customFormat="1" ht="24.15" customHeight="1">
      <c r="A157" s="40"/>
      <c r="B157" s="41"/>
      <c r="C157" s="206" t="s">
        <v>215</v>
      </c>
      <c r="D157" s="206" t="s">
        <v>126</v>
      </c>
      <c r="E157" s="207" t="s">
        <v>216</v>
      </c>
      <c r="F157" s="208" t="s">
        <v>217</v>
      </c>
      <c r="G157" s="209" t="s">
        <v>129</v>
      </c>
      <c r="H157" s="210">
        <v>6.5</v>
      </c>
      <c r="I157" s="211"/>
      <c r="J157" s="212">
        <f>ROUND(I157*H157,2)</f>
        <v>0</v>
      </c>
      <c r="K157" s="208" t="s">
        <v>130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0.0011756</v>
      </c>
      <c r="R157" s="215">
        <f>Q157*H157</f>
        <v>0.0076413999999999996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131</v>
      </c>
      <c r="AT157" s="217" t="s">
        <v>126</v>
      </c>
      <c r="AU157" s="217" t="s">
        <v>82</v>
      </c>
      <c r="AY157" s="19" t="s">
        <v>124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131</v>
      </c>
      <c r="BM157" s="217" t="s">
        <v>218</v>
      </c>
    </row>
    <row r="158" s="2" customFormat="1">
      <c r="A158" s="40"/>
      <c r="B158" s="41"/>
      <c r="C158" s="42"/>
      <c r="D158" s="219" t="s">
        <v>133</v>
      </c>
      <c r="E158" s="42"/>
      <c r="F158" s="220" t="s">
        <v>219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82</v>
      </c>
    </row>
    <row r="159" s="13" customFormat="1">
      <c r="A159" s="13"/>
      <c r="B159" s="224"/>
      <c r="C159" s="225"/>
      <c r="D159" s="226" t="s">
        <v>135</v>
      </c>
      <c r="E159" s="227" t="s">
        <v>19</v>
      </c>
      <c r="F159" s="228" t="s">
        <v>220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135</v>
      </c>
      <c r="AU159" s="234" t="s">
        <v>82</v>
      </c>
      <c r="AV159" s="13" t="s">
        <v>80</v>
      </c>
      <c r="AW159" s="13" t="s">
        <v>34</v>
      </c>
      <c r="AX159" s="13" t="s">
        <v>72</v>
      </c>
      <c r="AY159" s="234" t="s">
        <v>124</v>
      </c>
    </row>
    <row r="160" s="14" customFormat="1">
      <c r="A160" s="14"/>
      <c r="B160" s="235"/>
      <c r="C160" s="236"/>
      <c r="D160" s="226" t="s">
        <v>135</v>
      </c>
      <c r="E160" s="237" t="s">
        <v>19</v>
      </c>
      <c r="F160" s="238" t="s">
        <v>221</v>
      </c>
      <c r="G160" s="236"/>
      <c r="H160" s="239">
        <v>6.5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135</v>
      </c>
      <c r="AU160" s="245" t="s">
        <v>82</v>
      </c>
      <c r="AV160" s="14" t="s">
        <v>82</v>
      </c>
      <c r="AW160" s="14" t="s">
        <v>34</v>
      </c>
      <c r="AX160" s="14" t="s">
        <v>80</v>
      </c>
      <c r="AY160" s="245" t="s">
        <v>124</v>
      </c>
    </row>
    <row r="161" s="2" customFormat="1" ht="24.15" customHeight="1">
      <c r="A161" s="40"/>
      <c r="B161" s="41"/>
      <c r="C161" s="206" t="s">
        <v>222</v>
      </c>
      <c r="D161" s="206" t="s">
        <v>126</v>
      </c>
      <c r="E161" s="207" t="s">
        <v>223</v>
      </c>
      <c r="F161" s="208" t="s">
        <v>224</v>
      </c>
      <c r="G161" s="209" t="s">
        <v>129</v>
      </c>
      <c r="H161" s="210">
        <v>6.5</v>
      </c>
      <c r="I161" s="211"/>
      <c r="J161" s="212">
        <f>ROUND(I161*H161,2)</f>
        <v>0</v>
      </c>
      <c r="K161" s="208" t="s">
        <v>130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3.6000000000000001E-05</v>
      </c>
      <c r="R161" s="215">
        <f>Q161*H161</f>
        <v>0.000234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131</v>
      </c>
      <c r="AT161" s="217" t="s">
        <v>126</v>
      </c>
      <c r="AU161" s="217" t="s">
        <v>82</v>
      </c>
      <c r="AY161" s="19" t="s">
        <v>124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131</v>
      </c>
      <c r="BM161" s="217" t="s">
        <v>225</v>
      </c>
    </row>
    <row r="162" s="2" customFormat="1">
      <c r="A162" s="40"/>
      <c r="B162" s="41"/>
      <c r="C162" s="42"/>
      <c r="D162" s="219" t="s">
        <v>133</v>
      </c>
      <c r="E162" s="42"/>
      <c r="F162" s="220" t="s">
        <v>226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133</v>
      </c>
      <c r="AU162" s="19" t="s">
        <v>82</v>
      </c>
    </row>
    <row r="163" s="13" customFormat="1">
      <c r="A163" s="13"/>
      <c r="B163" s="224"/>
      <c r="C163" s="225"/>
      <c r="D163" s="226" t="s">
        <v>135</v>
      </c>
      <c r="E163" s="227" t="s">
        <v>19</v>
      </c>
      <c r="F163" s="228" t="s">
        <v>220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135</v>
      </c>
      <c r="AU163" s="234" t="s">
        <v>82</v>
      </c>
      <c r="AV163" s="13" t="s">
        <v>80</v>
      </c>
      <c r="AW163" s="13" t="s">
        <v>34</v>
      </c>
      <c r="AX163" s="13" t="s">
        <v>72</v>
      </c>
      <c r="AY163" s="234" t="s">
        <v>124</v>
      </c>
    </row>
    <row r="164" s="14" customFormat="1">
      <c r="A164" s="14"/>
      <c r="B164" s="235"/>
      <c r="C164" s="236"/>
      <c r="D164" s="226" t="s">
        <v>135</v>
      </c>
      <c r="E164" s="237" t="s">
        <v>19</v>
      </c>
      <c r="F164" s="238" t="s">
        <v>221</v>
      </c>
      <c r="G164" s="236"/>
      <c r="H164" s="239">
        <v>6.5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135</v>
      </c>
      <c r="AU164" s="245" t="s">
        <v>82</v>
      </c>
      <c r="AV164" s="14" t="s">
        <v>82</v>
      </c>
      <c r="AW164" s="14" t="s">
        <v>34</v>
      </c>
      <c r="AX164" s="14" t="s">
        <v>80</v>
      </c>
      <c r="AY164" s="245" t="s">
        <v>124</v>
      </c>
    </row>
    <row r="165" s="12" customFormat="1" ht="22.8" customHeight="1">
      <c r="A165" s="12"/>
      <c r="B165" s="190"/>
      <c r="C165" s="191"/>
      <c r="D165" s="192" t="s">
        <v>71</v>
      </c>
      <c r="E165" s="204" t="s">
        <v>131</v>
      </c>
      <c r="F165" s="204" t="s">
        <v>227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SUM(P166:P173)</f>
        <v>0</v>
      </c>
      <c r="Q165" s="198"/>
      <c r="R165" s="199">
        <f>SUM(R166:R173)</f>
        <v>0</v>
      </c>
      <c r="S165" s="198"/>
      <c r="T165" s="200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80</v>
      </c>
      <c r="AT165" s="202" t="s">
        <v>71</v>
      </c>
      <c r="AU165" s="202" t="s">
        <v>80</v>
      </c>
      <c r="AY165" s="201" t="s">
        <v>124</v>
      </c>
      <c r="BK165" s="203">
        <f>SUM(BK166:BK173)</f>
        <v>0</v>
      </c>
    </row>
    <row r="166" s="2" customFormat="1" ht="24.15" customHeight="1">
      <c r="A166" s="40"/>
      <c r="B166" s="41"/>
      <c r="C166" s="206" t="s">
        <v>228</v>
      </c>
      <c r="D166" s="206" t="s">
        <v>126</v>
      </c>
      <c r="E166" s="207" t="s">
        <v>229</v>
      </c>
      <c r="F166" s="208" t="s">
        <v>230</v>
      </c>
      <c r="G166" s="209" t="s">
        <v>129</v>
      </c>
      <c r="H166" s="210">
        <v>0.26000000000000001</v>
      </c>
      <c r="I166" s="211"/>
      <c r="J166" s="212">
        <f>ROUND(I166*H166,2)</f>
        <v>0</v>
      </c>
      <c r="K166" s="208" t="s">
        <v>130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131</v>
      </c>
      <c r="AT166" s="217" t="s">
        <v>126</v>
      </c>
      <c r="AU166" s="217" t="s">
        <v>82</v>
      </c>
      <c r="AY166" s="19" t="s">
        <v>124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131</v>
      </c>
      <c r="BM166" s="217" t="s">
        <v>231</v>
      </c>
    </row>
    <row r="167" s="2" customFormat="1">
      <c r="A167" s="40"/>
      <c r="B167" s="41"/>
      <c r="C167" s="42"/>
      <c r="D167" s="219" t="s">
        <v>133</v>
      </c>
      <c r="E167" s="42"/>
      <c r="F167" s="220" t="s">
        <v>232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133</v>
      </c>
      <c r="AU167" s="19" t="s">
        <v>82</v>
      </c>
    </row>
    <row r="168" s="13" customFormat="1">
      <c r="A168" s="13"/>
      <c r="B168" s="224"/>
      <c r="C168" s="225"/>
      <c r="D168" s="226" t="s">
        <v>135</v>
      </c>
      <c r="E168" s="227" t="s">
        <v>19</v>
      </c>
      <c r="F168" s="228" t="s">
        <v>233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82</v>
      </c>
      <c r="AV168" s="13" t="s">
        <v>80</v>
      </c>
      <c r="AW168" s="13" t="s">
        <v>34</v>
      </c>
      <c r="AX168" s="13" t="s">
        <v>72</v>
      </c>
      <c r="AY168" s="234" t="s">
        <v>124</v>
      </c>
    </row>
    <row r="169" s="14" customFormat="1">
      <c r="A169" s="14"/>
      <c r="B169" s="235"/>
      <c r="C169" s="236"/>
      <c r="D169" s="226" t="s">
        <v>135</v>
      </c>
      <c r="E169" s="237" t="s">
        <v>19</v>
      </c>
      <c r="F169" s="238" t="s">
        <v>234</v>
      </c>
      <c r="G169" s="236"/>
      <c r="H169" s="239">
        <v>0.26000000000000001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135</v>
      </c>
      <c r="AU169" s="245" t="s">
        <v>82</v>
      </c>
      <c r="AV169" s="14" t="s">
        <v>82</v>
      </c>
      <c r="AW169" s="14" t="s">
        <v>34</v>
      </c>
      <c r="AX169" s="14" t="s">
        <v>80</v>
      </c>
      <c r="AY169" s="245" t="s">
        <v>124</v>
      </c>
    </row>
    <row r="170" s="2" customFormat="1" ht="24.15" customHeight="1">
      <c r="A170" s="40"/>
      <c r="B170" s="41"/>
      <c r="C170" s="206" t="s">
        <v>235</v>
      </c>
      <c r="D170" s="206" t="s">
        <v>126</v>
      </c>
      <c r="E170" s="207" t="s">
        <v>236</v>
      </c>
      <c r="F170" s="208" t="s">
        <v>237</v>
      </c>
      <c r="G170" s="209" t="s">
        <v>154</v>
      </c>
      <c r="H170" s="210">
        <v>0.65000000000000002</v>
      </c>
      <c r="I170" s="211"/>
      <c r="J170" s="212">
        <f>ROUND(I170*H170,2)</f>
        <v>0</v>
      </c>
      <c r="K170" s="208" t="s">
        <v>130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131</v>
      </c>
      <c r="AT170" s="217" t="s">
        <v>126</v>
      </c>
      <c r="AU170" s="217" t="s">
        <v>82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131</v>
      </c>
      <c r="BM170" s="217" t="s">
        <v>238</v>
      </c>
    </row>
    <row r="171" s="2" customFormat="1">
      <c r="A171" s="40"/>
      <c r="B171" s="41"/>
      <c r="C171" s="42"/>
      <c r="D171" s="219" t="s">
        <v>133</v>
      </c>
      <c r="E171" s="42"/>
      <c r="F171" s="220" t="s">
        <v>239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133</v>
      </c>
      <c r="AU171" s="19" t="s">
        <v>82</v>
      </c>
    </row>
    <row r="172" s="13" customFormat="1">
      <c r="A172" s="13"/>
      <c r="B172" s="224"/>
      <c r="C172" s="225"/>
      <c r="D172" s="226" t="s">
        <v>135</v>
      </c>
      <c r="E172" s="227" t="s">
        <v>19</v>
      </c>
      <c r="F172" s="228" t="s">
        <v>240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135</v>
      </c>
      <c r="AU172" s="234" t="s">
        <v>82</v>
      </c>
      <c r="AV172" s="13" t="s">
        <v>80</v>
      </c>
      <c r="AW172" s="13" t="s">
        <v>34</v>
      </c>
      <c r="AX172" s="13" t="s">
        <v>72</v>
      </c>
      <c r="AY172" s="234" t="s">
        <v>124</v>
      </c>
    </row>
    <row r="173" s="14" customFormat="1">
      <c r="A173" s="14"/>
      <c r="B173" s="235"/>
      <c r="C173" s="236"/>
      <c r="D173" s="226" t="s">
        <v>135</v>
      </c>
      <c r="E173" s="237" t="s">
        <v>19</v>
      </c>
      <c r="F173" s="238" t="s">
        <v>241</v>
      </c>
      <c r="G173" s="236"/>
      <c r="H173" s="239">
        <v>0.65000000000000002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82</v>
      </c>
      <c r="AV173" s="14" t="s">
        <v>82</v>
      </c>
      <c r="AW173" s="14" t="s">
        <v>34</v>
      </c>
      <c r="AX173" s="14" t="s">
        <v>80</v>
      </c>
      <c r="AY173" s="245" t="s">
        <v>124</v>
      </c>
    </row>
    <row r="174" s="12" customFormat="1" ht="22.8" customHeight="1">
      <c r="A174" s="12"/>
      <c r="B174" s="190"/>
      <c r="C174" s="191"/>
      <c r="D174" s="192" t="s">
        <v>71</v>
      </c>
      <c r="E174" s="204" t="s">
        <v>159</v>
      </c>
      <c r="F174" s="204" t="s">
        <v>242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SUM(P175:P190)</f>
        <v>0</v>
      </c>
      <c r="Q174" s="198"/>
      <c r="R174" s="199">
        <f>SUM(R175:R190)</f>
        <v>0.0028403180000000001</v>
      </c>
      <c r="S174" s="198"/>
      <c r="T174" s="200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80</v>
      </c>
      <c r="AT174" s="202" t="s">
        <v>71</v>
      </c>
      <c r="AU174" s="202" t="s">
        <v>80</v>
      </c>
      <c r="AY174" s="201" t="s">
        <v>124</v>
      </c>
      <c r="BK174" s="203">
        <f>SUM(BK175:BK190)</f>
        <v>0</v>
      </c>
    </row>
    <row r="175" s="2" customFormat="1" ht="24.15" customHeight="1">
      <c r="A175" s="40"/>
      <c r="B175" s="41"/>
      <c r="C175" s="206" t="s">
        <v>243</v>
      </c>
      <c r="D175" s="206" t="s">
        <v>126</v>
      </c>
      <c r="E175" s="207" t="s">
        <v>244</v>
      </c>
      <c r="F175" s="208" t="s">
        <v>245</v>
      </c>
      <c r="G175" s="209" t="s">
        <v>129</v>
      </c>
      <c r="H175" s="210">
        <v>45</v>
      </c>
      <c r="I175" s="211"/>
      <c r="J175" s="212">
        <f>ROUND(I175*H175,2)</f>
        <v>0</v>
      </c>
      <c r="K175" s="208" t="s">
        <v>130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131</v>
      </c>
      <c r="AT175" s="217" t="s">
        <v>126</v>
      </c>
      <c r="AU175" s="217" t="s">
        <v>82</v>
      </c>
      <c r="AY175" s="19" t="s">
        <v>124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131</v>
      </c>
      <c r="BM175" s="217" t="s">
        <v>246</v>
      </c>
    </row>
    <row r="176" s="2" customFormat="1">
      <c r="A176" s="40"/>
      <c r="B176" s="41"/>
      <c r="C176" s="42"/>
      <c r="D176" s="219" t="s">
        <v>133</v>
      </c>
      <c r="E176" s="42"/>
      <c r="F176" s="220" t="s">
        <v>247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133</v>
      </c>
      <c r="AU176" s="19" t="s">
        <v>82</v>
      </c>
    </row>
    <row r="177" s="13" customFormat="1">
      <c r="A177" s="13"/>
      <c r="B177" s="224"/>
      <c r="C177" s="225"/>
      <c r="D177" s="226" t="s">
        <v>135</v>
      </c>
      <c r="E177" s="227" t="s">
        <v>19</v>
      </c>
      <c r="F177" s="228" t="s">
        <v>248</v>
      </c>
      <c r="G177" s="225"/>
      <c r="H177" s="227" t="s">
        <v>19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135</v>
      </c>
      <c r="AU177" s="234" t="s">
        <v>82</v>
      </c>
      <c r="AV177" s="13" t="s">
        <v>80</v>
      </c>
      <c r="AW177" s="13" t="s">
        <v>34</v>
      </c>
      <c r="AX177" s="13" t="s">
        <v>72</v>
      </c>
      <c r="AY177" s="234" t="s">
        <v>124</v>
      </c>
    </row>
    <row r="178" s="14" customFormat="1">
      <c r="A178" s="14"/>
      <c r="B178" s="235"/>
      <c r="C178" s="236"/>
      <c r="D178" s="226" t="s">
        <v>135</v>
      </c>
      <c r="E178" s="237" t="s">
        <v>19</v>
      </c>
      <c r="F178" s="238" t="s">
        <v>137</v>
      </c>
      <c r="G178" s="236"/>
      <c r="H178" s="239">
        <v>45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135</v>
      </c>
      <c r="AU178" s="245" t="s">
        <v>82</v>
      </c>
      <c r="AV178" s="14" t="s">
        <v>82</v>
      </c>
      <c r="AW178" s="14" t="s">
        <v>34</v>
      </c>
      <c r="AX178" s="14" t="s">
        <v>80</v>
      </c>
      <c r="AY178" s="245" t="s">
        <v>124</v>
      </c>
    </row>
    <row r="179" s="2" customFormat="1" ht="44.25" customHeight="1">
      <c r="A179" s="40"/>
      <c r="B179" s="41"/>
      <c r="C179" s="206" t="s">
        <v>249</v>
      </c>
      <c r="D179" s="206" t="s">
        <v>126</v>
      </c>
      <c r="E179" s="207" t="s">
        <v>250</v>
      </c>
      <c r="F179" s="208" t="s">
        <v>251</v>
      </c>
      <c r="G179" s="209" t="s">
        <v>129</v>
      </c>
      <c r="H179" s="210">
        <v>45</v>
      </c>
      <c r="I179" s="211"/>
      <c r="J179" s="212">
        <f>ROUND(I179*H179,2)</f>
        <v>0</v>
      </c>
      <c r="K179" s="208" t="s">
        <v>130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131</v>
      </c>
      <c r="AT179" s="217" t="s">
        <v>126</v>
      </c>
      <c r="AU179" s="217" t="s">
        <v>82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131</v>
      </c>
      <c r="BM179" s="217" t="s">
        <v>252</v>
      </c>
    </row>
    <row r="180" s="2" customFormat="1">
      <c r="A180" s="40"/>
      <c r="B180" s="41"/>
      <c r="C180" s="42"/>
      <c r="D180" s="219" t="s">
        <v>133</v>
      </c>
      <c r="E180" s="42"/>
      <c r="F180" s="220" t="s">
        <v>253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133</v>
      </c>
      <c r="AU180" s="19" t="s">
        <v>82</v>
      </c>
    </row>
    <row r="181" s="13" customFormat="1">
      <c r="A181" s="13"/>
      <c r="B181" s="224"/>
      <c r="C181" s="225"/>
      <c r="D181" s="226" t="s">
        <v>135</v>
      </c>
      <c r="E181" s="227" t="s">
        <v>19</v>
      </c>
      <c r="F181" s="228" t="s">
        <v>248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135</v>
      </c>
      <c r="AU181" s="234" t="s">
        <v>82</v>
      </c>
      <c r="AV181" s="13" t="s">
        <v>80</v>
      </c>
      <c r="AW181" s="13" t="s">
        <v>34</v>
      </c>
      <c r="AX181" s="13" t="s">
        <v>72</v>
      </c>
      <c r="AY181" s="234" t="s">
        <v>124</v>
      </c>
    </row>
    <row r="182" s="14" customFormat="1">
      <c r="A182" s="14"/>
      <c r="B182" s="235"/>
      <c r="C182" s="236"/>
      <c r="D182" s="226" t="s">
        <v>135</v>
      </c>
      <c r="E182" s="237" t="s">
        <v>19</v>
      </c>
      <c r="F182" s="238" t="s">
        <v>137</v>
      </c>
      <c r="G182" s="236"/>
      <c r="H182" s="239">
        <v>45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135</v>
      </c>
      <c r="AU182" s="245" t="s">
        <v>82</v>
      </c>
      <c r="AV182" s="14" t="s">
        <v>82</v>
      </c>
      <c r="AW182" s="14" t="s">
        <v>34</v>
      </c>
      <c r="AX182" s="14" t="s">
        <v>80</v>
      </c>
      <c r="AY182" s="245" t="s">
        <v>124</v>
      </c>
    </row>
    <row r="183" s="2" customFormat="1" ht="44.25" customHeight="1">
      <c r="A183" s="40"/>
      <c r="B183" s="41"/>
      <c r="C183" s="206" t="s">
        <v>254</v>
      </c>
      <c r="D183" s="206" t="s">
        <v>126</v>
      </c>
      <c r="E183" s="207" t="s">
        <v>255</v>
      </c>
      <c r="F183" s="208" t="s">
        <v>256</v>
      </c>
      <c r="G183" s="209" t="s">
        <v>129</v>
      </c>
      <c r="H183" s="210">
        <v>45</v>
      </c>
      <c r="I183" s="211"/>
      <c r="J183" s="212">
        <f>ROUND(I183*H183,2)</f>
        <v>0</v>
      </c>
      <c r="K183" s="208" t="s">
        <v>130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131</v>
      </c>
      <c r="AT183" s="217" t="s">
        <v>126</v>
      </c>
      <c r="AU183" s="217" t="s">
        <v>82</v>
      </c>
      <c r="AY183" s="19" t="s">
        <v>124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131</v>
      </c>
      <c r="BM183" s="217" t="s">
        <v>257</v>
      </c>
    </row>
    <row r="184" s="2" customFormat="1">
      <c r="A184" s="40"/>
      <c r="B184" s="41"/>
      <c r="C184" s="42"/>
      <c r="D184" s="219" t="s">
        <v>133</v>
      </c>
      <c r="E184" s="42"/>
      <c r="F184" s="220" t="s">
        <v>258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133</v>
      </c>
      <c r="AU184" s="19" t="s">
        <v>82</v>
      </c>
    </row>
    <row r="185" s="13" customFormat="1">
      <c r="A185" s="13"/>
      <c r="B185" s="224"/>
      <c r="C185" s="225"/>
      <c r="D185" s="226" t="s">
        <v>135</v>
      </c>
      <c r="E185" s="227" t="s">
        <v>19</v>
      </c>
      <c r="F185" s="228" t="s">
        <v>248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135</v>
      </c>
      <c r="AU185" s="234" t="s">
        <v>82</v>
      </c>
      <c r="AV185" s="13" t="s">
        <v>80</v>
      </c>
      <c r="AW185" s="13" t="s">
        <v>34</v>
      </c>
      <c r="AX185" s="13" t="s">
        <v>72</v>
      </c>
      <c r="AY185" s="234" t="s">
        <v>124</v>
      </c>
    </row>
    <row r="186" s="14" customFormat="1">
      <c r="A186" s="14"/>
      <c r="B186" s="235"/>
      <c r="C186" s="236"/>
      <c r="D186" s="226" t="s">
        <v>135</v>
      </c>
      <c r="E186" s="237" t="s">
        <v>19</v>
      </c>
      <c r="F186" s="238" t="s">
        <v>137</v>
      </c>
      <c r="G186" s="236"/>
      <c r="H186" s="239">
        <v>45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135</v>
      </c>
      <c r="AU186" s="245" t="s">
        <v>82</v>
      </c>
      <c r="AV186" s="14" t="s">
        <v>82</v>
      </c>
      <c r="AW186" s="14" t="s">
        <v>34</v>
      </c>
      <c r="AX186" s="14" t="s">
        <v>80</v>
      </c>
      <c r="AY186" s="245" t="s">
        <v>124</v>
      </c>
    </row>
    <row r="187" s="2" customFormat="1" ht="24.15" customHeight="1">
      <c r="A187" s="40"/>
      <c r="B187" s="41"/>
      <c r="C187" s="206" t="s">
        <v>259</v>
      </c>
      <c r="D187" s="206" t="s">
        <v>126</v>
      </c>
      <c r="E187" s="207" t="s">
        <v>260</v>
      </c>
      <c r="F187" s="208" t="s">
        <v>261</v>
      </c>
      <c r="G187" s="209" t="s">
        <v>129</v>
      </c>
      <c r="H187" s="210">
        <v>2.6000000000000001</v>
      </c>
      <c r="I187" s="211"/>
      <c r="J187" s="212">
        <f>ROUND(I187*H187,2)</f>
        <v>0</v>
      </c>
      <c r="K187" s="208" t="s">
        <v>130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0.0010924299999999999</v>
      </c>
      <c r="R187" s="215">
        <f>Q187*H187</f>
        <v>0.0028403180000000001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131</v>
      </c>
      <c r="AT187" s="217" t="s">
        <v>126</v>
      </c>
      <c r="AU187" s="217" t="s">
        <v>82</v>
      </c>
      <c r="AY187" s="19" t="s">
        <v>124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131</v>
      </c>
      <c r="BM187" s="217" t="s">
        <v>262</v>
      </c>
    </row>
    <row r="188" s="2" customFormat="1">
      <c r="A188" s="40"/>
      <c r="B188" s="41"/>
      <c r="C188" s="42"/>
      <c r="D188" s="219" t="s">
        <v>133</v>
      </c>
      <c r="E188" s="42"/>
      <c r="F188" s="220" t="s">
        <v>263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133</v>
      </c>
      <c r="AU188" s="19" t="s">
        <v>82</v>
      </c>
    </row>
    <row r="189" s="13" customFormat="1">
      <c r="A189" s="13"/>
      <c r="B189" s="224"/>
      <c r="C189" s="225"/>
      <c r="D189" s="226" t="s">
        <v>135</v>
      </c>
      <c r="E189" s="227" t="s">
        <v>19</v>
      </c>
      <c r="F189" s="228" t="s">
        <v>264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135</v>
      </c>
      <c r="AU189" s="234" t="s">
        <v>82</v>
      </c>
      <c r="AV189" s="13" t="s">
        <v>80</v>
      </c>
      <c r="AW189" s="13" t="s">
        <v>34</v>
      </c>
      <c r="AX189" s="13" t="s">
        <v>72</v>
      </c>
      <c r="AY189" s="234" t="s">
        <v>124</v>
      </c>
    </row>
    <row r="190" s="14" customFormat="1">
      <c r="A190" s="14"/>
      <c r="B190" s="235"/>
      <c r="C190" s="236"/>
      <c r="D190" s="226" t="s">
        <v>135</v>
      </c>
      <c r="E190" s="237" t="s">
        <v>19</v>
      </c>
      <c r="F190" s="238" t="s">
        <v>265</v>
      </c>
      <c r="G190" s="236"/>
      <c r="H190" s="239">
        <v>2.6000000000000001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135</v>
      </c>
      <c r="AU190" s="245" t="s">
        <v>82</v>
      </c>
      <c r="AV190" s="14" t="s">
        <v>82</v>
      </c>
      <c r="AW190" s="14" t="s">
        <v>34</v>
      </c>
      <c r="AX190" s="14" t="s">
        <v>80</v>
      </c>
      <c r="AY190" s="245" t="s">
        <v>124</v>
      </c>
    </row>
    <row r="191" s="12" customFormat="1" ht="22.8" customHeight="1">
      <c r="A191" s="12"/>
      <c r="B191" s="190"/>
      <c r="C191" s="191"/>
      <c r="D191" s="192" t="s">
        <v>71</v>
      </c>
      <c r="E191" s="204" t="s">
        <v>266</v>
      </c>
      <c r="F191" s="204" t="s">
        <v>267</v>
      </c>
      <c r="G191" s="191"/>
      <c r="H191" s="191"/>
      <c r="I191" s="194"/>
      <c r="J191" s="205">
        <f>BK191</f>
        <v>0</v>
      </c>
      <c r="K191" s="191"/>
      <c r="L191" s="196"/>
      <c r="M191" s="197"/>
      <c r="N191" s="198"/>
      <c r="O191" s="198"/>
      <c r="P191" s="199">
        <f>SUM(P192:P199)</f>
        <v>0</v>
      </c>
      <c r="Q191" s="198"/>
      <c r="R191" s="199">
        <f>SUM(R192:R199)</f>
        <v>0.0018710879999999999</v>
      </c>
      <c r="S191" s="198"/>
      <c r="T191" s="20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80</v>
      </c>
      <c r="AT191" s="202" t="s">
        <v>71</v>
      </c>
      <c r="AU191" s="202" t="s">
        <v>80</v>
      </c>
      <c r="AY191" s="201" t="s">
        <v>124</v>
      </c>
      <c r="BK191" s="203">
        <f>SUM(BK192:BK199)</f>
        <v>0</v>
      </c>
    </row>
    <row r="192" s="2" customFormat="1" ht="24.15" customHeight="1">
      <c r="A192" s="40"/>
      <c r="B192" s="41"/>
      <c r="C192" s="206" t="s">
        <v>268</v>
      </c>
      <c r="D192" s="206" t="s">
        <v>126</v>
      </c>
      <c r="E192" s="207" t="s">
        <v>269</v>
      </c>
      <c r="F192" s="208" t="s">
        <v>270</v>
      </c>
      <c r="G192" s="209" t="s">
        <v>271</v>
      </c>
      <c r="H192" s="210">
        <v>1</v>
      </c>
      <c r="I192" s="211"/>
      <c r="J192" s="212">
        <f>ROUND(I192*H192,2)</f>
        <v>0</v>
      </c>
      <c r="K192" s="208" t="s">
        <v>130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0.00047108799999999999</v>
      </c>
      <c r="R192" s="215">
        <f>Q192*H192</f>
        <v>0.00047108799999999999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131</v>
      </c>
      <c r="AT192" s="217" t="s">
        <v>126</v>
      </c>
      <c r="AU192" s="217" t="s">
        <v>82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131</v>
      </c>
      <c r="BM192" s="217" t="s">
        <v>272</v>
      </c>
    </row>
    <row r="193" s="2" customFormat="1">
      <c r="A193" s="40"/>
      <c r="B193" s="41"/>
      <c r="C193" s="42"/>
      <c r="D193" s="219" t="s">
        <v>133</v>
      </c>
      <c r="E193" s="42"/>
      <c r="F193" s="220" t="s">
        <v>273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82</v>
      </c>
    </row>
    <row r="194" s="13" customFormat="1">
      <c r="A194" s="13"/>
      <c r="B194" s="224"/>
      <c r="C194" s="225"/>
      <c r="D194" s="226" t="s">
        <v>135</v>
      </c>
      <c r="E194" s="227" t="s">
        <v>19</v>
      </c>
      <c r="F194" s="228" t="s">
        <v>274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135</v>
      </c>
      <c r="AU194" s="234" t="s">
        <v>82</v>
      </c>
      <c r="AV194" s="13" t="s">
        <v>80</v>
      </c>
      <c r="AW194" s="13" t="s">
        <v>34</v>
      </c>
      <c r="AX194" s="13" t="s">
        <v>72</v>
      </c>
      <c r="AY194" s="234" t="s">
        <v>124</v>
      </c>
    </row>
    <row r="195" s="14" customFormat="1">
      <c r="A195" s="14"/>
      <c r="B195" s="235"/>
      <c r="C195" s="236"/>
      <c r="D195" s="226" t="s">
        <v>135</v>
      </c>
      <c r="E195" s="237" t="s">
        <v>19</v>
      </c>
      <c r="F195" s="238" t="s">
        <v>80</v>
      </c>
      <c r="G195" s="236"/>
      <c r="H195" s="239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135</v>
      </c>
      <c r="AU195" s="245" t="s">
        <v>82</v>
      </c>
      <c r="AV195" s="14" t="s">
        <v>82</v>
      </c>
      <c r="AW195" s="14" t="s">
        <v>34</v>
      </c>
      <c r="AX195" s="14" t="s">
        <v>80</v>
      </c>
      <c r="AY195" s="245" t="s">
        <v>124</v>
      </c>
    </row>
    <row r="196" s="2" customFormat="1" ht="24.15" customHeight="1">
      <c r="A196" s="40"/>
      <c r="B196" s="41"/>
      <c r="C196" s="257" t="s">
        <v>7</v>
      </c>
      <c r="D196" s="257" t="s">
        <v>275</v>
      </c>
      <c r="E196" s="258" t="s">
        <v>276</v>
      </c>
      <c r="F196" s="259" t="s">
        <v>277</v>
      </c>
      <c r="G196" s="260" t="s">
        <v>278</v>
      </c>
      <c r="H196" s="261">
        <v>1</v>
      </c>
      <c r="I196" s="262"/>
      <c r="J196" s="263">
        <f>ROUND(I196*H196,2)</f>
        <v>0</v>
      </c>
      <c r="K196" s="259" t="s">
        <v>19</v>
      </c>
      <c r="L196" s="264"/>
      <c r="M196" s="265" t="s">
        <v>19</v>
      </c>
      <c r="N196" s="266" t="s">
        <v>43</v>
      </c>
      <c r="O196" s="86"/>
      <c r="P196" s="215">
        <f>O196*H196</f>
        <v>0</v>
      </c>
      <c r="Q196" s="215">
        <v>0.0014</v>
      </c>
      <c r="R196" s="215">
        <f>Q196*H196</f>
        <v>0.0014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266</v>
      </c>
      <c r="AT196" s="217" t="s">
        <v>275</v>
      </c>
      <c r="AU196" s="217" t="s">
        <v>82</v>
      </c>
      <c r="AY196" s="19" t="s">
        <v>124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131</v>
      </c>
      <c r="BM196" s="217" t="s">
        <v>279</v>
      </c>
    </row>
    <row r="197" s="2" customFormat="1">
      <c r="A197" s="40"/>
      <c r="B197" s="41"/>
      <c r="C197" s="42"/>
      <c r="D197" s="226" t="s">
        <v>280</v>
      </c>
      <c r="E197" s="42"/>
      <c r="F197" s="267" t="s">
        <v>281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280</v>
      </c>
      <c r="AU197" s="19" t="s">
        <v>82</v>
      </c>
    </row>
    <row r="198" s="13" customFormat="1">
      <c r="A198" s="13"/>
      <c r="B198" s="224"/>
      <c r="C198" s="225"/>
      <c r="D198" s="226" t="s">
        <v>135</v>
      </c>
      <c r="E198" s="227" t="s">
        <v>19</v>
      </c>
      <c r="F198" s="228" t="s">
        <v>282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135</v>
      </c>
      <c r="AU198" s="234" t="s">
        <v>82</v>
      </c>
      <c r="AV198" s="13" t="s">
        <v>80</v>
      </c>
      <c r="AW198" s="13" t="s">
        <v>34</v>
      </c>
      <c r="AX198" s="13" t="s">
        <v>72</v>
      </c>
      <c r="AY198" s="234" t="s">
        <v>124</v>
      </c>
    </row>
    <row r="199" s="14" customFormat="1">
      <c r="A199" s="14"/>
      <c r="B199" s="235"/>
      <c r="C199" s="236"/>
      <c r="D199" s="226" t="s">
        <v>135</v>
      </c>
      <c r="E199" s="237" t="s">
        <v>19</v>
      </c>
      <c r="F199" s="238" t="s">
        <v>80</v>
      </c>
      <c r="G199" s="236"/>
      <c r="H199" s="239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135</v>
      </c>
      <c r="AU199" s="245" t="s">
        <v>82</v>
      </c>
      <c r="AV199" s="14" t="s">
        <v>82</v>
      </c>
      <c r="AW199" s="14" t="s">
        <v>34</v>
      </c>
      <c r="AX199" s="14" t="s">
        <v>80</v>
      </c>
      <c r="AY199" s="245" t="s">
        <v>124</v>
      </c>
    </row>
    <row r="200" s="12" customFormat="1" ht="22.8" customHeight="1">
      <c r="A200" s="12"/>
      <c r="B200" s="190"/>
      <c r="C200" s="191"/>
      <c r="D200" s="192" t="s">
        <v>71</v>
      </c>
      <c r="E200" s="204" t="s">
        <v>179</v>
      </c>
      <c r="F200" s="204" t="s">
        <v>283</v>
      </c>
      <c r="G200" s="191"/>
      <c r="H200" s="191"/>
      <c r="I200" s="194"/>
      <c r="J200" s="205">
        <f>BK200</f>
        <v>0</v>
      </c>
      <c r="K200" s="191"/>
      <c r="L200" s="196"/>
      <c r="M200" s="197"/>
      <c r="N200" s="198"/>
      <c r="O200" s="198"/>
      <c r="P200" s="199">
        <f>SUM(P201:P220)</f>
        <v>0</v>
      </c>
      <c r="Q200" s="198"/>
      <c r="R200" s="199">
        <f>SUM(R201:R220)</f>
        <v>0.027866980000000003</v>
      </c>
      <c r="S200" s="198"/>
      <c r="T200" s="200">
        <f>SUM(T201:T220)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80</v>
      </c>
      <c r="AT200" s="202" t="s">
        <v>71</v>
      </c>
      <c r="AU200" s="202" t="s">
        <v>80</v>
      </c>
      <c r="AY200" s="201" t="s">
        <v>124</v>
      </c>
      <c r="BK200" s="203">
        <f>SUM(BK201:BK220)</f>
        <v>0</v>
      </c>
    </row>
    <row r="201" s="2" customFormat="1" ht="55.5" customHeight="1">
      <c r="A201" s="40"/>
      <c r="B201" s="41"/>
      <c r="C201" s="206" t="s">
        <v>284</v>
      </c>
      <c r="D201" s="206" t="s">
        <v>126</v>
      </c>
      <c r="E201" s="207" t="s">
        <v>285</v>
      </c>
      <c r="F201" s="208" t="s">
        <v>286</v>
      </c>
      <c r="G201" s="209" t="s">
        <v>271</v>
      </c>
      <c r="H201" s="210">
        <v>6.4800000000000004</v>
      </c>
      <c r="I201" s="211"/>
      <c r="J201" s="212">
        <f>ROUND(I201*H201,2)</f>
        <v>0</v>
      </c>
      <c r="K201" s="208" t="s">
        <v>130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0.00096500000000000004</v>
      </c>
      <c r="R201" s="215">
        <f>Q201*H201</f>
        <v>0.0062532000000000004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131</v>
      </c>
      <c r="AT201" s="217" t="s">
        <v>126</v>
      </c>
      <c r="AU201" s="217" t="s">
        <v>82</v>
      </c>
      <c r="AY201" s="19" t="s">
        <v>124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131</v>
      </c>
      <c r="BM201" s="217" t="s">
        <v>287</v>
      </c>
    </row>
    <row r="202" s="2" customFormat="1">
      <c r="A202" s="40"/>
      <c r="B202" s="41"/>
      <c r="C202" s="42"/>
      <c r="D202" s="219" t="s">
        <v>133</v>
      </c>
      <c r="E202" s="42"/>
      <c r="F202" s="220" t="s">
        <v>288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133</v>
      </c>
      <c r="AU202" s="19" t="s">
        <v>82</v>
      </c>
    </row>
    <row r="203" s="13" customFormat="1">
      <c r="A203" s="13"/>
      <c r="B203" s="224"/>
      <c r="C203" s="225"/>
      <c r="D203" s="226" t="s">
        <v>135</v>
      </c>
      <c r="E203" s="227" t="s">
        <v>19</v>
      </c>
      <c r="F203" s="228" t="s">
        <v>289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135</v>
      </c>
      <c r="AU203" s="234" t="s">
        <v>82</v>
      </c>
      <c r="AV203" s="13" t="s">
        <v>80</v>
      </c>
      <c r="AW203" s="13" t="s">
        <v>34</v>
      </c>
      <c r="AX203" s="13" t="s">
        <v>72</v>
      </c>
      <c r="AY203" s="234" t="s">
        <v>124</v>
      </c>
    </row>
    <row r="204" s="14" customFormat="1">
      <c r="A204" s="14"/>
      <c r="B204" s="235"/>
      <c r="C204" s="236"/>
      <c r="D204" s="226" t="s">
        <v>135</v>
      </c>
      <c r="E204" s="237" t="s">
        <v>19</v>
      </c>
      <c r="F204" s="238" t="s">
        <v>290</v>
      </c>
      <c r="G204" s="236"/>
      <c r="H204" s="239">
        <v>6.4800000000000004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135</v>
      </c>
      <c r="AU204" s="245" t="s">
        <v>82</v>
      </c>
      <c r="AV204" s="14" t="s">
        <v>82</v>
      </c>
      <c r="AW204" s="14" t="s">
        <v>34</v>
      </c>
      <c r="AX204" s="14" t="s">
        <v>80</v>
      </c>
      <c r="AY204" s="245" t="s">
        <v>124</v>
      </c>
    </row>
    <row r="205" s="2" customFormat="1" ht="55.5" customHeight="1">
      <c r="A205" s="40"/>
      <c r="B205" s="41"/>
      <c r="C205" s="206" t="s">
        <v>291</v>
      </c>
      <c r="D205" s="206" t="s">
        <v>126</v>
      </c>
      <c r="E205" s="207" t="s">
        <v>292</v>
      </c>
      <c r="F205" s="208" t="s">
        <v>293</v>
      </c>
      <c r="G205" s="209" t="s">
        <v>271</v>
      </c>
      <c r="H205" s="210">
        <v>29.199999999999999</v>
      </c>
      <c r="I205" s="211"/>
      <c r="J205" s="212">
        <f>ROUND(I205*H205,2)</f>
        <v>0</v>
      </c>
      <c r="K205" s="208" t="s">
        <v>130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0.00060320000000000003</v>
      </c>
      <c r="R205" s="215">
        <f>Q205*H205</f>
        <v>0.017613440000000001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131</v>
      </c>
      <c r="AT205" s="217" t="s">
        <v>126</v>
      </c>
      <c r="AU205" s="217" t="s">
        <v>82</v>
      </c>
      <c r="AY205" s="19" t="s">
        <v>124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131</v>
      </c>
      <c r="BM205" s="217" t="s">
        <v>294</v>
      </c>
    </row>
    <row r="206" s="2" customFormat="1">
      <c r="A206" s="40"/>
      <c r="B206" s="41"/>
      <c r="C206" s="42"/>
      <c r="D206" s="219" t="s">
        <v>133</v>
      </c>
      <c r="E206" s="42"/>
      <c r="F206" s="220" t="s">
        <v>295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133</v>
      </c>
      <c r="AU206" s="19" t="s">
        <v>82</v>
      </c>
    </row>
    <row r="207" s="13" customFormat="1">
      <c r="A207" s="13"/>
      <c r="B207" s="224"/>
      <c r="C207" s="225"/>
      <c r="D207" s="226" t="s">
        <v>135</v>
      </c>
      <c r="E207" s="227" t="s">
        <v>19</v>
      </c>
      <c r="F207" s="228" t="s">
        <v>296</v>
      </c>
      <c r="G207" s="225"/>
      <c r="H207" s="227" t="s">
        <v>19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135</v>
      </c>
      <c r="AU207" s="234" t="s">
        <v>82</v>
      </c>
      <c r="AV207" s="13" t="s">
        <v>80</v>
      </c>
      <c r="AW207" s="13" t="s">
        <v>34</v>
      </c>
      <c r="AX207" s="13" t="s">
        <v>72</v>
      </c>
      <c r="AY207" s="234" t="s">
        <v>124</v>
      </c>
    </row>
    <row r="208" s="14" customFormat="1">
      <c r="A208" s="14"/>
      <c r="B208" s="235"/>
      <c r="C208" s="236"/>
      <c r="D208" s="226" t="s">
        <v>135</v>
      </c>
      <c r="E208" s="237" t="s">
        <v>19</v>
      </c>
      <c r="F208" s="238" t="s">
        <v>297</v>
      </c>
      <c r="G208" s="236"/>
      <c r="H208" s="239">
        <v>29.199999999999999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135</v>
      </c>
      <c r="AU208" s="245" t="s">
        <v>82</v>
      </c>
      <c r="AV208" s="14" t="s">
        <v>82</v>
      </c>
      <c r="AW208" s="14" t="s">
        <v>34</v>
      </c>
      <c r="AX208" s="14" t="s">
        <v>80</v>
      </c>
      <c r="AY208" s="245" t="s">
        <v>124</v>
      </c>
    </row>
    <row r="209" s="2" customFormat="1" ht="24.15" customHeight="1">
      <c r="A209" s="40"/>
      <c r="B209" s="41"/>
      <c r="C209" s="206" t="s">
        <v>298</v>
      </c>
      <c r="D209" s="206" t="s">
        <v>126</v>
      </c>
      <c r="E209" s="207" t="s">
        <v>299</v>
      </c>
      <c r="F209" s="208" t="s">
        <v>300</v>
      </c>
      <c r="G209" s="209" t="s">
        <v>271</v>
      </c>
      <c r="H209" s="210">
        <v>1.76</v>
      </c>
      <c r="I209" s="211"/>
      <c r="J209" s="212">
        <f>ROUND(I209*H209,2)</f>
        <v>0</v>
      </c>
      <c r="K209" s="208" t="s">
        <v>130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0.0020839999999999999</v>
      </c>
      <c r="R209" s="215">
        <f>Q209*H209</f>
        <v>0.0036678399999999999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131</v>
      </c>
      <c r="AT209" s="217" t="s">
        <v>126</v>
      </c>
      <c r="AU209" s="217" t="s">
        <v>82</v>
      </c>
      <c r="AY209" s="19" t="s">
        <v>124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131</v>
      </c>
      <c r="BM209" s="217" t="s">
        <v>301</v>
      </c>
    </row>
    <row r="210" s="2" customFormat="1">
      <c r="A210" s="40"/>
      <c r="B210" s="41"/>
      <c r="C210" s="42"/>
      <c r="D210" s="219" t="s">
        <v>133</v>
      </c>
      <c r="E210" s="42"/>
      <c r="F210" s="220" t="s">
        <v>302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133</v>
      </c>
      <c r="AU210" s="19" t="s">
        <v>82</v>
      </c>
    </row>
    <row r="211" s="13" customFormat="1">
      <c r="A211" s="13"/>
      <c r="B211" s="224"/>
      <c r="C211" s="225"/>
      <c r="D211" s="226" t="s">
        <v>135</v>
      </c>
      <c r="E211" s="227" t="s">
        <v>19</v>
      </c>
      <c r="F211" s="228" t="s">
        <v>303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135</v>
      </c>
      <c r="AU211" s="234" t="s">
        <v>82</v>
      </c>
      <c r="AV211" s="13" t="s">
        <v>80</v>
      </c>
      <c r="AW211" s="13" t="s">
        <v>34</v>
      </c>
      <c r="AX211" s="13" t="s">
        <v>72</v>
      </c>
      <c r="AY211" s="234" t="s">
        <v>124</v>
      </c>
    </row>
    <row r="212" s="14" customFormat="1">
      <c r="A212" s="14"/>
      <c r="B212" s="235"/>
      <c r="C212" s="236"/>
      <c r="D212" s="226" t="s">
        <v>135</v>
      </c>
      <c r="E212" s="237" t="s">
        <v>19</v>
      </c>
      <c r="F212" s="238" t="s">
        <v>304</v>
      </c>
      <c r="G212" s="236"/>
      <c r="H212" s="239">
        <v>1.76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135</v>
      </c>
      <c r="AU212" s="245" t="s">
        <v>82</v>
      </c>
      <c r="AV212" s="14" t="s">
        <v>82</v>
      </c>
      <c r="AW212" s="14" t="s">
        <v>34</v>
      </c>
      <c r="AX212" s="14" t="s">
        <v>80</v>
      </c>
      <c r="AY212" s="245" t="s">
        <v>124</v>
      </c>
    </row>
    <row r="213" s="2" customFormat="1" ht="24.15" customHeight="1">
      <c r="A213" s="40"/>
      <c r="B213" s="41"/>
      <c r="C213" s="206" t="s">
        <v>305</v>
      </c>
      <c r="D213" s="206" t="s">
        <v>126</v>
      </c>
      <c r="E213" s="207" t="s">
        <v>306</v>
      </c>
      <c r="F213" s="208" t="s">
        <v>307</v>
      </c>
      <c r="G213" s="209" t="s">
        <v>271</v>
      </c>
      <c r="H213" s="210">
        <v>5.5999999999999996</v>
      </c>
      <c r="I213" s="211"/>
      <c r="J213" s="212">
        <f>ROUND(I213*H213,2)</f>
        <v>0</v>
      </c>
      <c r="K213" s="208" t="s">
        <v>130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1.1E-05</v>
      </c>
      <c r="R213" s="215">
        <f>Q213*H213</f>
        <v>6.1599999999999993E-05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131</v>
      </c>
      <c r="AT213" s="217" t="s">
        <v>126</v>
      </c>
      <c r="AU213" s="217" t="s">
        <v>82</v>
      </c>
      <c r="AY213" s="19" t="s">
        <v>124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131</v>
      </c>
      <c r="BM213" s="217" t="s">
        <v>308</v>
      </c>
    </row>
    <row r="214" s="2" customFormat="1">
      <c r="A214" s="40"/>
      <c r="B214" s="41"/>
      <c r="C214" s="42"/>
      <c r="D214" s="219" t="s">
        <v>133</v>
      </c>
      <c r="E214" s="42"/>
      <c r="F214" s="220" t="s">
        <v>309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133</v>
      </c>
      <c r="AU214" s="19" t="s">
        <v>82</v>
      </c>
    </row>
    <row r="215" s="13" customFormat="1">
      <c r="A215" s="13"/>
      <c r="B215" s="224"/>
      <c r="C215" s="225"/>
      <c r="D215" s="226" t="s">
        <v>135</v>
      </c>
      <c r="E215" s="227" t="s">
        <v>19</v>
      </c>
      <c r="F215" s="228" t="s">
        <v>310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135</v>
      </c>
      <c r="AU215" s="234" t="s">
        <v>82</v>
      </c>
      <c r="AV215" s="13" t="s">
        <v>80</v>
      </c>
      <c r="AW215" s="13" t="s">
        <v>34</v>
      </c>
      <c r="AX215" s="13" t="s">
        <v>72</v>
      </c>
      <c r="AY215" s="234" t="s">
        <v>124</v>
      </c>
    </row>
    <row r="216" s="14" customFormat="1">
      <c r="A216" s="14"/>
      <c r="B216" s="235"/>
      <c r="C216" s="236"/>
      <c r="D216" s="226" t="s">
        <v>135</v>
      </c>
      <c r="E216" s="237" t="s">
        <v>19</v>
      </c>
      <c r="F216" s="238" t="s">
        <v>311</v>
      </c>
      <c r="G216" s="236"/>
      <c r="H216" s="239">
        <v>5.5999999999999996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135</v>
      </c>
      <c r="AU216" s="245" t="s">
        <v>82</v>
      </c>
      <c r="AV216" s="14" t="s">
        <v>82</v>
      </c>
      <c r="AW216" s="14" t="s">
        <v>34</v>
      </c>
      <c r="AX216" s="14" t="s">
        <v>80</v>
      </c>
      <c r="AY216" s="245" t="s">
        <v>124</v>
      </c>
    </row>
    <row r="217" s="2" customFormat="1" ht="37.8" customHeight="1">
      <c r="A217" s="40"/>
      <c r="B217" s="41"/>
      <c r="C217" s="206" t="s">
        <v>312</v>
      </c>
      <c r="D217" s="206" t="s">
        <v>126</v>
      </c>
      <c r="E217" s="207" t="s">
        <v>313</v>
      </c>
      <c r="F217" s="208" t="s">
        <v>314</v>
      </c>
      <c r="G217" s="209" t="s">
        <v>271</v>
      </c>
      <c r="H217" s="210">
        <v>3.5</v>
      </c>
      <c r="I217" s="211"/>
      <c r="J217" s="212">
        <f>ROUND(I217*H217,2)</f>
        <v>0</v>
      </c>
      <c r="K217" s="208" t="s">
        <v>130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7.7399999999999998E-05</v>
      </c>
      <c r="R217" s="215">
        <f>Q217*H217</f>
        <v>0.00027089999999999997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131</v>
      </c>
      <c r="AT217" s="217" t="s">
        <v>126</v>
      </c>
      <c r="AU217" s="217" t="s">
        <v>82</v>
      </c>
      <c r="AY217" s="19" t="s">
        <v>124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131</v>
      </c>
      <c r="BM217" s="217" t="s">
        <v>315</v>
      </c>
    </row>
    <row r="218" s="2" customFormat="1">
      <c r="A218" s="40"/>
      <c r="B218" s="41"/>
      <c r="C218" s="42"/>
      <c r="D218" s="219" t="s">
        <v>133</v>
      </c>
      <c r="E218" s="42"/>
      <c r="F218" s="220" t="s">
        <v>316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133</v>
      </c>
      <c r="AU218" s="19" t="s">
        <v>82</v>
      </c>
    </row>
    <row r="219" s="13" customFormat="1">
      <c r="A219" s="13"/>
      <c r="B219" s="224"/>
      <c r="C219" s="225"/>
      <c r="D219" s="226" t="s">
        <v>135</v>
      </c>
      <c r="E219" s="227" t="s">
        <v>19</v>
      </c>
      <c r="F219" s="228" t="s">
        <v>317</v>
      </c>
      <c r="G219" s="225"/>
      <c r="H219" s="227" t="s">
        <v>19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135</v>
      </c>
      <c r="AU219" s="234" t="s">
        <v>82</v>
      </c>
      <c r="AV219" s="13" t="s">
        <v>80</v>
      </c>
      <c r="AW219" s="13" t="s">
        <v>34</v>
      </c>
      <c r="AX219" s="13" t="s">
        <v>72</v>
      </c>
      <c r="AY219" s="234" t="s">
        <v>124</v>
      </c>
    </row>
    <row r="220" s="14" customFormat="1">
      <c r="A220" s="14"/>
      <c r="B220" s="235"/>
      <c r="C220" s="236"/>
      <c r="D220" s="226" t="s">
        <v>135</v>
      </c>
      <c r="E220" s="237" t="s">
        <v>19</v>
      </c>
      <c r="F220" s="238" t="s">
        <v>318</v>
      </c>
      <c r="G220" s="236"/>
      <c r="H220" s="239">
        <v>3.5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135</v>
      </c>
      <c r="AU220" s="245" t="s">
        <v>82</v>
      </c>
      <c r="AV220" s="14" t="s">
        <v>82</v>
      </c>
      <c r="AW220" s="14" t="s">
        <v>34</v>
      </c>
      <c r="AX220" s="14" t="s">
        <v>80</v>
      </c>
      <c r="AY220" s="245" t="s">
        <v>124</v>
      </c>
    </row>
    <row r="221" s="12" customFormat="1" ht="22.8" customHeight="1">
      <c r="A221" s="12"/>
      <c r="B221" s="190"/>
      <c r="C221" s="191"/>
      <c r="D221" s="192" t="s">
        <v>71</v>
      </c>
      <c r="E221" s="204" t="s">
        <v>319</v>
      </c>
      <c r="F221" s="204" t="s">
        <v>320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SUM(P222:P229)</f>
        <v>0</v>
      </c>
      <c r="Q221" s="198"/>
      <c r="R221" s="199">
        <f>SUM(R222:R229)</f>
        <v>0</v>
      </c>
      <c r="S221" s="198"/>
      <c r="T221" s="200">
        <f>SUM(T222:T229)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80</v>
      </c>
      <c r="AT221" s="202" t="s">
        <v>71</v>
      </c>
      <c r="AU221" s="202" t="s">
        <v>80</v>
      </c>
      <c r="AY221" s="201" t="s">
        <v>124</v>
      </c>
      <c r="BK221" s="203">
        <f>SUM(BK222:BK229)</f>
        <v>0</v>
      </c>
    </row>
    <row r="222" s="2" customFormat="1" ht="45" customHeight="1">
      <c r="A222" s="40"/>
      <c r="B222" s="41"/>
      <c r="C222" s="206" t="s">
        <v>321</v>
      </c>
      <c r="D222" s="206" t="s">
        <v>126</v>
      </c>
      <c r="E222" s="207" t="s">
        <v>322</v>
      </c>
      <c r="F222" s="208" t="s">
        <v>323</v>
      </c>
      <c r="G222" s="209" t="s">
        <v>198</v>
      </c>
      <c r="H222" s="210">
        <v>27.719999999999999</v>
      </c>
      <c r="I222" s="211"/>
      <c r="J222" s="212">
        <f>ROUND(I222*H222,2)</f>
        <v>0</v>
      </c>
      <c r="K222" s="208" t="s">
        <v>19</v>
      </c>
      <c r="L222" s="46"/>
      <c r="M222" s="213" t="s">
        <v>19</v>
      </c>
      <c r="N222" s="214" t="s">
        <v>43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131</v>
      </c>
      <c r="AT222" s="217" t="s">
        <v>126</v>
      </c>
      <c r="AU222" s="217" t="s">
        <v>82</v>
      </c>
      <c r="AY222" s="19" t="s">
        <v>124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80</v>
      </c>
      <c r="BK222" s="218">
        <f>ROUND(I222*H222,2)</f>
        <v>0</v>
      </c>
      <c r="BL222" s="19" t="s">
        <v>131</v>
      </c>
      <c r="BM222" s="217" t="s">
        <v>324</v>
      </c>
    </row>
    <row r="223" s="13" customFormat="1">
      <c r="A223" s="13"/>
      <c r="B223" s="224"/>
      <c r="C223" s="225"/>
      <c r="D223" s="226" t="s">
        <v>135</v>
      </c>
      <c r="E223" s="227" t="s">
        <v>19</v>
      </c>
      <c r="F223" s="228" t="s">
        <v>325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135</v>
      </c>
      <c r="AU223" s="234" t="s">
        <v>82</v>
      </c>
      <c r="AV223" s="13" t="s">
        <v>80</v>
      </c>
      <c r="AW223" s="13" t="s">
        <v>34</v>
      </c>
      <c r="AX223" s="13" t="s">
        <v>72</v>
      </c>
      <c r="AY223" s="234" t="s">
        <v>124</v>
      </c>
    </row>
    <row r="224" s="14" customFormat="1">
      <c r="A224" s="14"/>
      <c r="B224" s="235"/>
      <c r="C224" s="236"/>
      <c r="D224" s="226" t="s">
        <v>135</v>
      </c>
      <c r="E224" s="237" t="s">
        <v>19</v>
      </c>
      <c r="F224" s="238" t="s">
        <v>326</v>
      </c>
      <c r="G224" s="236"/>
      <c r="H224" s="239">
        <v>10.800000000000001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135</v>
      </c>
      <c r="AU224" s="245" t="s">
        <v>82</v>
      </c>
      <c r="AV224" s="14" t="s">
        <v>82</v>
      </c>
      <c r="AW224" s="14" t="s">
        <v>34</v>
      </c>
      <c r="AX224" s="14" t="s">
        <v>72</v>
      </c>
      <c r="AY224" s="245" t="s">
        <v>124</v>
      </c>
    </row>
    <row r="225" s="13" customFormat="1">
      <c r="A225" s="13"/>
      <c r="B225" s="224"/>
      <c r="C225" s="225"/>
      <c r="D225" s="226" t="s">
        <v>135</v>
      </c>
      <c r="E225" s="227" t="s">
        <v>19</v>
      </c>
      <c r="F225" s="228" t="s">
        <v>327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135</v>
      </c>
      <c r="AU225" s="234" t="s">
        <v>82</v>
      </c>
      <c r="AV225" s="13" t="s">
        <v>80</v>
      </c>
      <c r="AW225" s="13" t="s">
        <v>34</v>
      </c>
      <c r="AX225" s="13" t="s">
        <v>72</v>
      </c>
      <c r="AY225" s="234" t="s">
        <v>124</v>
      </c>
    </row>
    <row r="226" s="14" customFormat="1">
      <c r="A226" s="14"/>
      <c r="B226" s="235"/>
      <c r="C226" s="236"/>
      <c r="D226" s="226" t="s">
        <v>135</v>
      </c>
      <c r="E226" s="237" t="s">
        <v>19</v>
      </c>
      <c r="F226" s="238" t="s">
        <v>328</v>
      </c>
      <c r="G226" s="236"/>
      <c r="H226" s="239">
        <v>7.6050000000000004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135</v>
      </c>
      <c r="AU226" s="245" t="s">
        <v>82</v>
      </c>
      <c r="AV226" s="14" t="s">
        <v>82</v>
      </c>
      <c r="AW226" s="14" t="s">
        <v>34</v>
      </c>
      <c r="AX226" s="14" t="s">
        <v>72</v>
      </c>
      <c r="AY226" s="245" t="s">
        <v>124</v>
      </c>
    </row>
    <row r="227" s="13" customFormat="1">
      <c r="A227" s="13"/>
      <c r="B227" s="224"/>
      <c r="C227" s="225"/>
      <c r="D227" s="226" t="s">
        <v>135</v>
      </c>
      <c r="E227" s="227" t="s">
        <v>19</v>
      </c>
      <c r="F227" s="228" t="s">
        <v>329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135</v>
      </c>
      <c r="AU227" s="234" t="s">
        <v>82</v>
      </c>
      <c r="AV227" s="13" t="s">
        <v>80</v>
      </c>
      <c r="AW227" s="13" t="s">
        <v>34</v>
      </c>
      <c r="AX227" s="13" t="s">
        <v>72</v>
      </c>
      <c r="AY227" s="234" t="s">
        <v>124</v>
      </c>
    </row>
    <row r="228" s="14" customFormat="1">
      <c r="A228" s="14"/>
      <c r="B228" s="235"/>
      <c r="C228" s="236"/>
      <c r="D228" s="226" t="s">
        <v>135</v>
      </c>
      <c r="E228" s="237" t="s">
        <v>19</v>
      </c>
      <c r="F228" s="238" t="s">
        <v>330</v>
      </c>
      <c r="G228" s="236"/>
      <c r="H228" s="239">
        <v>9.3149999999999995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135</v>
      </c>
      <c r="AU228" s="245" t="s">
        <v>82</v>
      </c>
      <c r="AV228" s="14" t="s">
        <v>82</v>
      </c>
      <c r="AW228" s="14" t="s">
        <v>34</v>
      </c>
      <c r="AX228" s="14" t="s">
        <v>72</v>
      </c>
      <c r="AY228" s="245" t="s">
        <v>124</v>
      </c>
    </row>
    <row r="229" s="15" customFormat="1">
      <c r="A229" s="15"/>
      <c r="B229" s="246"/>
      <c r="C229" s="247"/>
      <c r="D229" s="226" t="s">
        <v>135</v>
      </c>
      <c r="E229" s="248" t="s">
        <v>19</v>
      </c>
      <c r="F229" s="249" t="s">
        <v>146</v>
      </c>
      <c r="G229" s="247"/>
      <c r="H229" s="250">
        <v>27.719999999999999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135</v>
      </c>
      <c r="AU229" s="256" t="s">
        <v>82</v>
      </c>
      <c r="AV229" s="15" t="s">
        <v>131</v>
      </c>
      <c r="AW229" s="15" t="s">
        <v>34</v>
      </c>
      <c r="AX229" s="15" t="s">
        <v>80</v>
      </c>
      <c r="AY229" s="256" t="s">
        <v>124</v>
      </c>
    </row>
    <row r="230" s="12" customFormat="1" ht="22.8" customHeight="1">
      <c r="A230" s="12"/>
      <c r="B230" s="190"/>
      <c r="C230" s="191"/>
      <c r="D230" s="192" t="s">
        <v>71</v>
      </c>
      <c r="E230" s="204" t="s">
        <v>331</v>
      </c>
      <c r="F230" s="204" t="s">
        <v>332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SUM(P231:P234)</f>
        <v>0</v>
      </c>
      <c r="Q230" s="198"/>
      <c r="R230" s="199">
        <f>SUM(R231:R234)</f>
        <v>0</v>
      </c>
      <c r="S230" s="198"/>
      <c r="T230" s="200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80</v>
      </c>
      <c r="AT230" s="202" t="s">
        <v>71</v>
      </c>
      <c r="AU230" s="202" t="s">
        <v>80</v>
      </c>
      <c r="AY230" s="201" t="s">
        <v>124</v>
      </c>
      <c r="BK230" s="203">
        <f>SUM(BK231:BK234)</f>
        <v>0</v>
      </c>
    </row>
    <row r="231" s="2" customFormat="1" ht="37.8" customHeight="1">
      <c r="A231" s="40"/>
      <c r="B231" s="41"/>
      <c r="C231" s="206" t="s">
        <v>333</v>
      </c>
      <c r="D231" s="206" t="s">
        <v>126</v>
      </c>
      <c r="E231" s="207" t="s">
        <v>334</v>
      </c>
      <c r="F231" s="208" t="s">
        <v>335</v>
      </c>
      <c r="G231" s="209" t="s">
        <v>198</v>
      </c>
      <c r="H231" s="210">
        <v>19.001999999999999</v>
      </c>
      <c r="I231" s="211"/>
      <c r="J231" s="212">
        <f>ROUND(I231*H231,2)</f>
        <v>0</v>
      </c>
      <c r="K231" s="208" t="s">
        <v>130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235</v>
      </c>
      <c r="AT231" s="217" t="s">
        <v>126</v>
      </c>
      <c r="AU231" s="217" t="s">
        <v>82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235</v>
      </c>
      <c r="BM231" s="217" t="s">
        <v>336</v>
      </c>
    </row>
    <row r="232" s="2" customFormat="1">
      <c r="A232" s="40"/>
      <c r="B232" s="41"/>
      <c r="C232" s="42"/>
      <c r="D232" s="219" t="s">
        <v>133</v>
      </c>
      <c r="E232" s="42"/>
      <c r="F232" s="220" t="s">
        <v>337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133</v>
      </c>
      <c r="AU232" s="19" t="s">
        <v>82</v>
      </c>
    </row>
    <row r="233" s="2" customFormat="1" ht="49.05" customHeight="1">
      <c r="A233" s="40"/>
      <c r="B233" s="41"/>
      <c r="C233" s="206" t="s">
        <v>338</v>
      </c>
      <c r="D233" s="206" t="s">
        <v>126</v>
      </c>
      <c r="E233" s="207" t="s">
        <v>339</v>
      </c>
      <c r="F233" s="208" t="s">
        <v>340</v>
      </c>
      <c r="G233" s="209" t="s">
        <v>198</v>
      </c>
      <c r="H233" s="210">
        <v>0.014</v>
      </c>
      <c r="I233" s="211"/>
      <c r="J233" s="212">
        <f>ROUND(I233*H233,2)</f>
        <v>0</v>
      </c>
      <c r="K233" s="208" t="s">
        <v>130</v>
      </c>
      <c r="L233" s="46"/>
      <c r="M233" s="213" t="s">
        <v>19</v>
      </c>
      <c r="N233" s="214" t="s">
        <v>43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235</v>
      </c>
      <c r="AT233" s="217" t="s">
        <v>126</v>
      </c>
      <c r="AU233" s="217" t="s">
        <v>82</v>
      </c>
      <c r="AY233" s="19" t="s">
        <v>124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80</v>
      </c>
      <c r="BK233" s="218">
        <f>ROUND(I233*H233,2)</f>
        <v>0</v>
      </c>
      <c r="BL233" s="19" t="s">
        <v>235</v>
      </c>
      <c r="BM233" s="217" t="s">
        <v>341</v>
      </c>
    </row>
    <row r="234" s="2" customFormat="1">
      <c r="A234" s="40"/>
      <c r="B234" s="41"/>
      <c r="C234" s="42"/>
      <c r="D234" s="219" t="s">
        <v>133</v>
      </c>
      <c r="E234" s="42"/>
      <c r="F234" s="220" t="s">
        <v>342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133</v>
      </c>
      <c r="AU234" s="19" t="s">
        <v>82</v>
      </c>
    </row>
    <row r="235" s="12" customFormat="1" ht="25.92" customHeight="1">
      <c r="A235" s="12"/>
      <c r="B235" s="190"/>
      <c r="C235" s="191"/>
      <c r="D235" s="192" t="s">
        <v>71</v>
      </c>
      <c r="E235" s="193" t="s">
        <v>343</v>
      </c>
      <c r="F235" s="193" t="s">
        <v>344</v>
      </c>
      <c r="G235" s="191"/>
      <c r="H235" s="191"/>
      <c r="I235" s="194"/>
      <c r="J235" s="195">
        <f>BK235</f>
        <v>0</v>
      </c>
      <c r="K235" s="191"/>
      <c r="L235" s="196"/>
      <c r="M235" s="197"/>
      <c r="N235" s="198"/>
      <c r="O235" s="198"/>
      <c r="P235" s="199">
        <f>P236</f>
        <v>0</v>
      </c>
      <c r="Q235" s="198"/>
      <c r="R235" s="199">
        <f>R236</f>
        <v>0.014509872</v>
      </c>
      <c r="S235" s="198"/>
      <c r="T235" s="200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82</v>
      </c>
      <c r="AT235" s="202" t="s">
        <v>71</v>
      </c>
      <c r="AU235" s="202" t="s">
        <v>72</v>
      </c>
      <c r="AY235" s="201" t="s">
        <v>124</v>
      </c>
      <c r="BK235" s="203">
        <f>BK236</f>
        <v>0</v>
      </c>
    </row>
    <row r="236" s="12" customFormat="1" ht="22.8" customHeight="1">
      <c r="A236" s="12"/>
      <c r="B236" s="190"/>
      <c r="C236" s="191"/>
      <c r="D236" s="192" t="s">
        <v>71</v>
      </c>
      <c r="E236" s="204" t="s">
        <v>345</v>
      </c>
      <c r="F236" s="204" t="s">
        <v>346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SUM(P237:P257)</f>
        <v>0</v>
      </c>
      <c r="Q236" s="198"/>
      <c r="R236" s="199">
        <f>SUM(R237:R257)</f>
        <v>0.014509872</v>
      </c>
      <c r="S236" s="198"/>
      <c r="T236" s="200">
        <f>SUM(T237:T257)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82</v>
      </c>
      <c r="AT236" s="202" t="s">
        <v>71</v>
      </c>
      <c r="AU236" s="202" t="s">
        <v>80</v>
      </c>
      <c r="AY236" s="201" t="s">
        <v>124</v>
      </c>
      <c r="BK236" s="203">
        <f>SUM(BK237:BK257)</f>
        <v>0</v>
      </c>
    </row>
    <row r="237" s="2" customFormat="1" ht="37.8" customHeight="1">
      <c r="A237" s="40"/>
      <c r="B237" s="41"/>
      <c r="C237" s="206" t="s">
        <v>347</v>
      </c>
      <c r="D237" s="206" t="s">
        <v>126</v>
      </c>
      <c r="E237" s="207" t="s">
        <v>348</v>
      </c>
      <c r="F237" s="208" t="s">
        <v>349</v>
      </c>
      <c r="G237" s="209" t="s">
        <v>278</v>
      </c>
      <c r="H237" s="210">
        <v>8</v>
      </c>
      <c r="I237" s="211"/>
      <c r="J237" s="212">
        <f>ROUND(I237*H237,2)</f>
        <v>0</v>
      </c>
      <c r="K237" s="208" t="s">
        <v>130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4.2484000000000002E-05</v>
      </c>
      <c r="R237" s="215">
        <f>Q237*H237</f>
        <v>0.00033987200000000001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235</v>
      </c>
      <c r="AT237" s="217" t="s">
        <v>126</v>
      </c>
      <c r="AU237" s="217" t="s">
        <v>82</v>
      </c>
      <c r="AY237" s="19" t="s">
        <v>124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235</v>
      </c>
      <c r="BM237" s="217" t="s">
        <v>350</v>
      </c>
    </row>
    <row r="238" s="2" customFormat="1">
      <c r="A238" s="40"/>
      <c r="B238" s="41"/>
      <c r="C238" s="42"/>
      <c r="D238" s="219" t="s">
        <v>133</v>
      </c>
      <c r="E238" s="42"/>
      <c r="F238" s="220" t="s">
        <v>351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133</v>
      </c>
      <c r="AU238" s="19" t="s">
        <v>82</v>
      </c>
    </row>
    <row r="239" s="13" customFormat="1">
      <c r="A239" s="13"/>
      <c r="B239" s="224"/>
      <c r="C239" s="225"/>
      <c r="D239" s="226" t="s">
        <v>135</v>
      </c>
      <c r="E239" s="227" t="s">
        <v>19</v>
      </c>
      <c r="F239" s="228" t="s">
        <v>352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135</v>
      </c>
      <c r="AU239" s="234" t="s">
        <v>82</v>
      </c>
      <c r="AV239" s="13" t="s">
        <v>80</v>
      </c>
      <c r="AW239" s="13" t="s">
        <v>34</v>
      </c>
      <c r="AX239" s="13" t="s">
        <v>72</v>
      </c>
      <c r="AY239" s="234" t="s">
        <v>124</v>
      </c>
    </row>
    <row r="240" s="14" customFormat="1">
      <c r="A240" s="14"/>
      <c r="B240" s="235"/>
      <c r="C240" s="236"/>
      <c r="D240" s="226" t="s">
        <v>135</v>
      </c>
      <c r="E240" s="237" t="s">
        <v>19</v>
      </c>
      <c r="F240" s="238" t="s">
        <v>266</v>
      </c>
      <c r="G240" s="236"/>
      <c r="H240" s="239">
        <v>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135</v>
      </c>
      <c r="AU240" s="245" t="s">
        <v>82</v>
      </c>
      <c r="AV240" s="14" t="s">
        <v>82</v>
      </c>
      <c r="AW240" s="14" t="s">
        <v>34</v>
      </c>
      <c r="AX240" s="14" t="s">
        <v>80</v>
      </c>
      <c r="AY240" s="245" t="s">
        <v>124</v>
      </c>
    </row>
    <row r="241" s="2" customFormat="1" ht="33" customHeight="1">
      <c r="A241" s="40"/>
      <c r="B241" s="41"/>
      <c r="C241" s="206" t="s">
        <v>353</v>
      </c>
      <c r="D241" s="206" t="s">
        <v>126</v>
      </c>
      <c r="E241" s="207" t="s">
        <v>354</v>
      </c>
      <c r="F241" s="208" t="s">
        <v>355</v>
      </c>
      <c r="G241" s="209" t="s">
        <v>278</v>
      </c>
      <c r="H241" s="210">
        <v>8</v>
      </c>
      <c r="I241" s="211"/>
      <c r="J241" s="212">
        <f>ROUND(I241*H241,2)</f>
        <v>0</v>
      </c>
      <c r="K241" s="208" t="s">
        <v>130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6.9999999999999994E-05</v>
      </c>
      <c r="R241" s="215">
        <f>Q241*H241</f>
        <v>0.00055999999999999995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131</v>
      </c>
      <c r="AT241" s="217" t="s">
        <v>126</v>
      </c>
      <c r="AU241" s="217" t="s">
        <v>82</v>
      </c>
      <c r="AY241" s="19" t="s">
        <v>124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131</v>
      </c>
      <c r="BM241" s="217" t="s">
        <v>356</v>
      </c>
    </row>
    <row r="242" s="2" customFormat="1">
      <c r="A242" s="40"/>
      <c r="B242" s="41"/>
      <c r="C242" s="42"/>
      <c r="D242" s="219" t="s">
        <v>133</v>
      </c>
      <c r="E242" s="42"/>
      <c r="F242" s="220" t="s">
        <v>357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133</v>
      </c>
      <c r="AU242" s="19" t="s">
        <v>82</v>
      </c>
    </row>
    <row r="243" s="14" customFormat="1">
      <c r="A243" s="14"/>
      <c r="B243" s="235"/>
      <c r="C243" s="236"/>
      <c r="D243" s="226" t="s">
        <v>135</v>
      </c>
      <c r="E243" s="237" t="s">
        <v>19</v>
      </c>
      <c r="F243" s="238" t="s">
        <v>266</v>
      </c>
      <c r="G243" s="236"/>
      <c r="H243" s="239">
        <v>8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135</v>
      </c>
      <c r="AU243" s="245" t="s">
        <v>82</v>
      </c>
      <c r="AV243" s="14" t="s">
        <v>82</v>
      </c>
      <c r="AW243" s="14" t="s">
        <v>34</v>
      </c>
      <c r="AX243" s="14" t="s">
        <v>80</v>
      </c>
      <c r="AY243" s="245" t="s">
        <v>124</v>
      </c>
    </row>
    <row r="244" s="2" customFormat="1" ht="16.5" customHeight="1">
      <c r="A244" s="40"/>
      <c r="B244" s="41"/>
      <c r="C244" s="206" t="s">
        <v>358</v>
      </c>
      <c r="D244" s="206" t="s">
        <v>126</v>
      </c>
      <c r="E244" s="207" t="s">
        <v>359</v>
      </c>
      <c r="F244" s="208" t="s">
        <v>360</v>
      </c>
      <c r="G244" s="209" t="s">
        <v>361</v>
      </c>
      <c r="H244" s="210">
        <v>1</v>
      </c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6.9999999999999994E-05</v>
      </c>
      <c r="R244" s="215">
        <f>Q244*H244</f>
        <v>6.9999999999999994E-05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235</v>
      </c>
      <c r="AT244" s="217" t="s">
        <v>126</v>
      </c>
      <c r="AU244" s="217" t="s">
        <v>82</v>
      </c>
      <c r="AY244" s="19" t="s">
        <v>124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235</v>
      </c>
      <c r="BM244" s="217" t="s">
        <v>362</v>
      </c>
    </row>
    <row r="245" s="13" customFormat="1">
      <c r="A245" s="13"/>
      <c r="B245" s="224"/>
      <c r="C245" s="225"/>
      <c r="D245" s="226" t="s">
        <v>135</v>
      </c>
      <c r="E245" s="227" t="s">
        <v>19</v>
      </c>
      <c r="F245" s="228" t="s">
        <v>363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135</v>
      </c>
      <c r="AU245" s="234" t="s">
        <v>82</v>
      </c>
      <c r="AV245" s="13" t="s">
        <v>80</v>
      </c>
      <c r="AW245" s="13" t="s">
        <v>34</v>
      </c>
      <c r="AX245" s="13" t="s">
        <v>72</v>
      </c>
      <c r="AY245" s="234" t="s">
        <v>124</v>
      </c>
    </row>
    <row r="246" s="13" customFormat="1">
      <c r="A246" s="13"/>
      <c r="B246" s="224"/>
      <c r="C246" s="225"/>
      <c r="D246" s="226" t="s">
        <v>135</v>
      </c>
      <c r="E246" s="227" t="s">
        <v>19</v>
      </c>
      <c r="F246" s="228" t="s">
        <v>364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135</v>
      </c>
      <c r="AU246" s="234" t="s">
        <v>82</v>
      </c>
      <c r="AV246" s="13" t="s">
        <v>80</v>
      </c>
      <c r="AW246" s="13" t="s">
        <v>34</v>
      </c>
      <c r="AX246" s="13" t="s">
        <v>72</v>
      </c>
      <c r="AY246" s="234" t="s">
        <v>124</v>
      </c>
    </row>
    <row r="247" s="14" customFormat="1">
      <c r="A247" s="14"/>
      <c r="B247" s="235"/>
      <c r="C247" s="236"/>
      <c r="D247" s="226" t="s">
        <v>135</v>
      </c>
      <c r="E247" s="237" t="s">
        <v>19</v>
      </c>
      <c r="F247" s="238" t="s">
        <v>80</v>
      </c>
      <c r="G247" s="236"/>
      <c r="H247" s="239">
        <v>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135</v>
      </c>
      <c r="AU247" s="245" t="s">
        <v>82</v>
      </c>
      <c r="AV247" s="14" t="s">
        <v>82</v>
      </c>
      <c r="AW247" s="14" t="s">
        <v>34</v>
      </c>
      <c r="AX247" s="14" t="s">
        <v>80</v>
      </c>
      <c r="AY247" s="245" t="s">
        <v>124</v>
      </c>
    </row>
    <row r="248" s="2" customFormat="1" ht="24.15" customHeight="1">
      <c r="A248" s="40"/>
      <c r="B248" s="41"/>
      <c r="C248" s="206" t="s">
        <v>365</v>
      </c>
      <c r="D248" s="206" t="s">
        <v>126</v>
      </c>
      <c r="E248" s="207" t="s">
        <v>366</v>
      </c>
      <c r="F248" s="208" t="s">
        <v>367</v>
      </c>
      <c r="G248" s="209" t="s">
        <v>278</v>
      </c>
      <c r="H248" s="210">
        <v>2</v>
      </c>
      <c r="I248" s="211"/>
      <c r="J248" s="212">
        <f>ROUND(I248*H248,2)</f>
        <v>0</v>
      </c>
      <c r="K248" s="208" t="s">
        <v>130</v>
      </c>
      <c r="L248" s="46"/>
      <c r="M248" s="213" t="s">
        <v>19</v>
      </c>
      <c r="N248" s="214" t="s">
        <v>43</v>
      </c>
      <c r="O248" s="86"/>
      <c r="P248" s="215">
        <f>O248*H248</f>
        <v>0</v>
      </c>
      <c r="Q248" s="215">
        <v>0.00017000000000000001</v>
      </c>
      <c r="R248" s="215">
        <f>Q248*H248</f>
        <v>0.00034000000000000002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131</v>
      </c>
      <c r="AT248" s="217" t="s">
        <v>126</v>
      </c>
      <c r="AU248" s="217" t="s">
        <v>82</v>
      </c>
      <c r="AY248" s="19" t="s">
        <v>124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131</v>
      </c>
      <c r="BM248" s="217" t="s">
        <v>368</v>
      </c>
    </row>
    <row r="249" s="2" customFormat="1">
      <c r="A249" s="40"/>
      <c r="B249" s="41"/>
      <c r="C249" s="42"/>
      <c r="D249" s="219" t="s">
        <v>133</v>
      </c>
      <c r="E249" s="42"/>
      <c r="F249" s="220" t="s">
        <v>369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133</v>
      </c>
      <c r="AU249" s="19" t="s">
        <v>82</v>
      </c>
    </row>
    <row r="250" s="13" customFormat="1">
      <c r="A250" s="13"/>
      <c r="B250" s="224"/>
      <c r="C250" s="225"/>
      <c r="D250" s="226" t="s">
        <v>135</v>
      </c>
      <c r="E250" s="227" t="s">
        <v>19</v>
      </c>
      <c r="F250" s="228" t="s">
        <v>370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135</v>
      </c>
      <c r="AU250" s="234" t="s">
        <v>82</v>
      </c>
      <c r="AV250" s="13" t="s">
        <v>80</v>
      </c>
      <c r="AW250" s="13" t="s">
        <v>34</v>
      </c>
      <c r="AX250" s="13" t="s">
        <v>72</v>
      </c>
      <c r="AY250" s="234" t="s">
        <v>124</v>
      </c>
    </row>
    <row r="251" s="14" customFormat="1">
      <c r="A251" s="14"/>
      <c r="B251" s="235"/>
      <c r="C251" s="236"/>
      <c r="D251" s="226" t="s">
        <v>135</v>
      </c>
      <c r="E251" s="237" t="s">
        <v>19</v>
      </c>
      <c r="F251" s="238" t="s">
        <v>82</v>
      </c>
      <c r="G251" s="236"/>
      <c r="H251" s="239">
        <v>2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135</v>
      </c>
      <c r="AU251" s="245" t="s">
        <v>82</v>
      </c>
      <c r="AV251" s="14" t="s">
        <v>82</v>
      </c>
      <c r="AW251" s="14" t="s">
        <v>34</v>
      </c>
      <c r="AX251" s="14" t="s">
        <v>80</v>
      </c>
      <c r="AY251" s="245" t="s">
        <v>124</v>
      </c>
    </row>
    <row r="252" s="2" customFormat="1" ht="24.15" customHeight="1">
      <c r="A252" s="40"/>
      <c r="B252" s="41"/>
      <c r="C252" s="257" t="s">
        <v>371</v>
      </c>
      <c r="D252" s="257" t="s">
        <v>275</v>
      </c>
      <c r="E252" s="258" t="s">
        <v>372</v>
      </c>
      <c r="F252" s="259" t="s">
        <v>373</v>
      </c>
      <c r="G252" s="260" t="s">
        <v>278</v>
      </c>
      <c r="H252" s="261">
        <v>2</v>
      </c>
      <c r="I252" s="262"/>
      <c r="J252" s="263">
        <f>ROUND(I252*H252,2)</f>
        <v>0</v>
      </c>
      <c r="K252" s="259" t="s">
        <v>19</v>
      </c>
      <c r="L252" s="264"/>
      <c r="M252" s="265" t="s">
        <v>19</v>
      </c>
      <c r="N252" s="266" t="s">
        <v>43</v>
      </c>
      <c r="O252" s="86"/>
      <c r="P252" s="215">
        <f>O252*H252</f>
        <v>0</v>
      </c>
      <c r="Q252" s="215">
        <v>0.0041000000000000003</v>
      </c>
      <c r="R252" s="215">
        <f>Q252*H252</f>
        <v>0.0082000000000000007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353</v>
      </c>
      <c r="AT252" s="217" t="s">
        <v>275</v>
      </c>
      <c r="AU252" s="217" t="s">
        <v>82</v>
      </c>
      <c r="AY252" s="19" t="s">
        <v>124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235</v>
      </c>
      <c r="BM252" s="217" t="s">
        <v>374</v>
      </c>
    </row>
    <row r="253" s="13" customFormat="1">
      <c r="A253" s="13"/>
      <c r="B253" s="224"/>
      <c r="C253" s="225"/>
      <c r="D253" s="226" t="s">
        <v>135</v>
      </c>
      <c r="E253" s="227" t="s">
        <v>19</v>
      </c>
      <c r="F253" s="228" t="s">
        <v>375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135</v>
      </c>
      <c r="AU253" s="234" t="s">
        <v>82</v>
      </c>
      <c r="AV253" s="13" t="s">
        <v>80</v>
      </c>
      <c r="AW253" s="13" t="s">
        <v>34</v>
      </c>
      <c r="AX253" s="13" t="s">
        <v>72</v>
      </c>
      <c r="AY253" s="234" t="s">
        <v>124</v>
      </c>
    </row>
    <row r="254" s="14" customFormat="1">
      <c r="A254" s="14"/>
      <c r="B254" s="235"/>
      <c r="C254" s="236"/>
      <c r="D254" s="226" t="s">
        <v>135</v>
      </c>
      <c r="E254" s="237" t="s">
        <v>19</v>
      </c>
      <c r="F254" s="238" t="s">
        <v>82</v>
      </c>
      <c r="G254" s="236"/>
      <c r="H254" s="239">
        <v>2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135</v>
      </c>
      <c r="AU254" s="245" t="s">
        <v>82</v>
      </c>
      <c r="AV254" s="14" t="s">
        <v>82</v>
      </c>
      <c r="AW254" s="14" t="s">
        <v>34</v>
      </c>
      <c r="AX254" s="14" t="s">
        <v>80</v>
      </c>
      <c r="AY254" s="245" t="s">
        <v>124</v>
      </c>
    </row>
    <row r="255" s="2" customFormat="1" ht="16.5" customHeight="1">
      <c r="A255" s="40"/>
      <c r="B255" s="41"/>
      <c r="C255" s="257" t="s">
        <v>376</v>
      </c>
      <c r="D255" s="257" t="s">
        <v>275</v>
      </c>
      <c r="E255" s="258" t="s">
        <v>377</v>
      </c>
      <c r="F255" s="259" t="s">
        <v>378</v>
      </c>
      <c r="G255" s="260" t="s">
        <v>278</v>
      </c>
      <c r="H255" s="261">
        <v>1</v>
      </c>
      <c r="I255" s="262"/>
      <c r="J255" s="263">
        <f>ROUND(I255*H255,2)</f>
        <v>0</v>
      </c>
      <c r="K255" s="259" t="s">
        <v>19</v>
      </c>
      <c r="L255" s="264"/>
      <c r="M255" s="265" t="s">
        <v>19</v>
      </c>
      <c r="N255" s="266" t="s">
        <v>43</v>
      </c>
      <c r="O255" s="86"/>
      <c r="P255" s="215">
        <f>O255*H255</f>
        <v>0</v>
      </c>
      <c r="Q255" s="215">
        <v>0.0050000000000000001</v>
      </c>
      <c r="R255" s="215">
        <f>Q255*H255</f>
        <v>0.0050000000000000001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353</v>
      </c>
      <c r="AT255" s="217" t="s">
        <v>275</v>
      </c>
      <c r="AU255" s="217" t="s">
        <v>82</v>
      </c>
      <c r="AY255" s="19" t="s">
        <v>124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235</v>
      </c>
      <c r="BM255" s="217" t="s">
        <v>379</v>
      </c>
    </row>
    <row r="256" s="13" customFormat="1">
      <c r="A256" s="13"/>
      <c r="B256" s="224"/>
      <c r="C256" s="225"/>
      <c r="D256" s="226" t="s">
        <v>135</v>
      </c>
      <c r="E256" s="227" t="s">
        <v>19</v>
      </c>
      <c r="F256" s="228" t="s">
        <v>375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135</v>
      </c>
      <c r="AU256" s="234" t="s">
        <v>82</v>
      </c>
      <c r="AV256" s="13" t="s">
        <v>80</v>
      </c>
      <c r="AW256" s="13" t="s">
        <v>34</v>
      </c>
      <c r="AX256" s="13" t="s">
        <v>72</v>
      </c>
      <c r="AY256" s="234" t="s">
        <v>124</v>
      </c>
    </row>
    <row r="257" s="14" customFormat="1">
      <c r="A257" s="14"/>
      <c r="B257" s="235"/>
      <c r="C257" s="236"/>
      <c r="D257" s="226" t="s">
        <v>135</v>
      </c>
      <c r="E257" s="237" t="s">
        <v>19</v>
      </c>
      <c r="F257" s="238" t="s">
        <v>80</v>
      </c>
      <c r="G257" s="236"/>
      <c r="H257" s="239">
        <v>1</v>
      </c>
      <c r="I257" s="240"/>
      <c r="J257" s="236"/>
      <c r="K257" s="236"/>
      <c r="L257" s="241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135</v>
      </c>
      <c r="AU257" s="245" t="s">
        <v>82</v>
      </c>
      <c r="AV257" s="14" t="s">
        <v>82</v>
      </c>
      <c r="AW257" s="14" t="s">
        <v>34</v>
      </c>
      <c r="AX257" s="14" t="s">
        <v>80</v>
      </c>
      <c r="AY257" s="245" t="s">
        <v>124</v>
      </c>
    </row>
    <row r="258" s="2" customFormat="1" ht="6.96" customHeight="1">
      <c r="A258" s="40"/>
      <c r="B258" s="61"/>
      <c r="C258" s="62"/>
      <c r="D258" s="62"/>
      <c r="E258" s="62"/>
      <c r="F258" s="62"/>
      <c r="G258" s="62"/>
      <c r="H258" s="62"/>
      <c r="I258" s="62"/>
      <c r="J258" s="62"/>
      <c r="K258" s="62"/>
      <c r="L258" s="46"/>
      <c r="M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</row>
  </sheetData>
  <sheetProtection sheet="1" autoFilter="0" formatColumns="0" formatRows="0" objects="1" scenarios="1" spinCount="100000" saltValue="juj2/nZqGXq9U1sFm26/Zla8JpKzIC7pMODf2KqCiNiF8+oByFhOsVf3zqaheYsyM21GTp2HXCF0tWgTkAVhoQ==" hashValue="NZXTfoJ4oXbov8GZ3pVGWzsgWpfQjChDlv+DKaaNY+Y1Hub3KE7bpdpEQTxllFkPQFY91m8YNoaeCxgMCMv4rw==" algorithmName="SHA-512" password="CC35"/>
  <autoFilter ref="C90:K25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1/113154234"/>
    <hyperlink ref="F99" r:id="rId2" display="https://podminky.urs.cz/item/CS_URS_2024_01/119002411"/>
    <hyperlink ref="F107" r:id="rId3" display="https://podminky.urs.cz/item/CS_URS_2024_01/119002412"/>
    <hyperlink ref="F115" r:id="rId4" display="https://podminky.urs.cz/item/CS_URS_2024_01/122251101"/>
    <hyperlink ref="F119" r:id="rId5" display="https://podminky.urs.cz/item/CS_URS_2024_01/132251101"/>
    <hyperlink ref="F123" r:id="rId6" display="https://podminky.urs.cz/item/CS_URS_2024_01/151101101"/>
    <hyperlink ref="F127" r:id="rId7" display="https://podminky.urs.cz/item/CS_URS_2024_01/151101111"/>
    <hyperlink ref="F132" r:id="rId8" display="https://podminky.urs.cz/item/CS_URS_2024_01/274311127"/>
    <hyperlink ref="F137" r:id="rId9" display="https://podminky.urs.cz/item/CS_URS_2024_01/274311128"/>
    <hyperlink ref="F143" r:id="rId10" display="https://podminky.urs.cz/item/CS_URS_2024_01/274361116"/>
    <hyperlink ref="F153" r:id="rId11" display="https://podminky.urs.cz/item/CS_URS_2024_01/465513327"/>
    <hyperlink ref="F158" r:id="rId12" display="https://podminky.urs.cz/item/CS_URS_2024_01/334352111"/>
    <hyperlink ref="F162" r:id="rId13" display="https://podminky.urs.cz/item/CS_URS_2024_01/334352211"/>
    <hyperlink ref="F167" r:id="rId14" display="https://podminky.urs.cz/item/CS_URS_2024_01/451315114"/>
    <hyperlink ref="F171" r:id="rId15" display="https://podminky.urs.cz/item/CS_URS_2024_01/457311114"/>
    <hyperlink ref="F176" r:id="rId16" display="https://podminky.urs.cz/item/CS_URS_2024_01/573211109"/>
    <hyperlink ref="F180" r:id="rId17" display="https://podminky.urs.cz/item/CS_URS_2024_01/577134141"/>
    <hyperlink ref="F184" r:id="rId18" display="https://podminky.urs.cz/item/CS_URS_2024_01/577175142"/>
    <hyperlink ref="F188" r:id="rId19" display="https://podminky.urs.cz/item/CS_URS_2024_01/985324211"/>
    <hyperlink ref="F193" r:id="rId20" display="https://podminky.urs.cz/item/CS_URS_2024_01/899914111"/>
    <hyperlink ref="F202" r:id="rId21" display="https://podminky.urs.cz/item/CS_URS_2024_01/953334431"/>
    <hyperlink ref="F206" r:id="rId22" display="https://podminky.urs.cz/item/CS_URS_2024_01/919732221"/>
    <hyperlink ref="F210" r:id="rId23" display="https://podminky.urs.cz/item/CS_URS_2024_01/931994106"/>
    <hyperlink ref="F214" r:id="rId24" display="https://podminky.urs.cz/item/CS_URS_2024_01/931994151"/>
    <hyperlink ref="F218" r:id="rId25" display="https://podminky.urs.cz/item/CS_URS_2024_01/977211111"/>
    <hyperlink ref="F232" r:id="rId26" display="https://podminky.urs.cz/item/CS_URS_2024_01/998322011"/>
    <hyperlink ref="F234" r:id="rId27" display="https://podminky.urs.cz/item/CS_URS_2024_01/998767101"/>
    <hyperlink ref="F238" r:id="rId28" display="https://podminky.urs.cz/item/CS_URS_2024_01/953961213"/>
    <hyperlink ref="F242" r:id="rId29" display="https://podminky.urs.cz/item/CS_URS_2024_01/953965115"/>
    <hyperlink ref="F249" r:id="rId30" display="https://podminky.urs.cz/item/CS_URS_2024_01/93199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PPO Dvakačovice, výměna mobilního hrazení - pouze SO 01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3.4.2024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92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ROUND((SUM(BE81:BE92)),  2)</f>
        <v>0</v>
      </c>
      <c r="G33" s="40"/>
      <c r="H33" s="40"/>
      <c r="I33" s="150">
        <v>0.20999999999999999</v>
      </c>
      <c r="J33" s="149">
        <f>ROUND(((SUM(BE81:BE92))*I33),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ROUND((SUM(BF81:BF92)),  2)</f>
        <v>0</v>
      </c>
      <c r="G34" s="40"/>
      <c r="H34" s="40"/>
      <c r="I34" s="150">
        <v>0.12</v>
      </c>
      <c r="J34" s="149">
        <f>ROUND(((SUM(BF81:BF92))*I34),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PPO Dvakačovice, výměna mobilního hrazení - pouze SO 01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01.1 - Mobilní prvky hradící konstrukce Dvakačovice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3.4.2024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s.p., Závod Pardubice</v>
      </c>
      <c r="G54" s="42"/>
      <c r="H54" s="42"/>
      <c r="I54" s="34" t="s">
        <v>32</v>
      </c>
      <c r="J54" s="38" t="str">
        <f>E21</f>
        <v>Ing. P. Kunc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 P. Kunc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381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109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PPO Dvakačovice, výměna mobilního hrazení - pouze SO 01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PS 01.1 - Mobilní prvky hradící konstrukce Dvakačovice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3.4.2024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Povodí Labe, s.p., Závod Pardubice</v>
      </c>
      <c r="G77" s="42"/>
      <c r="H77" s="42"/>
      <c r="I77" s="34" t="s">
        <v>32</v>
      </c>
      <c r="J77" s="38" t="str">
        <f>E21</f>
        <v>Ing. P. Kunc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>Ing. P. Kunc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110</v>
      </c>
      <c r="D80" s="182" t="s">
        <v>57</v>
      </c>
      <c r="E80" s="182" t="s">
        <v>53</v>
      </c>
      <c r="F80" s="182" t="s">
        <v>54</v>
      </c>
      <c r="G80" s="182" t="s">
        <v>111</v>
      </c>
      <c r="H80" s="182" t="s">
        <v>112</v>
      </c>
      <c r="I80" s="182" t="s">
        <v>113</v>
      </c>
      <c r="J80" s="182" t="s">
        <v>95</v>
      </c>
      <c r="K80" s="183" t="s">
        <v>114</v>
      </c>
      <c r="L80" s="184"/>
      <c r="M80" s="94" t="s">
        <v>19</v>
      </c>
      <c r="N80" s="95" t="s">
        <v>42</v>
      </c>
      <c r="O80" s="95" t="s">
        <v>115</v>
      </c>
      <c r="P80" s="95" t="s">
        <v>116</v>
      </c>
      <c r="Q80" s="95" t="s">
        <v>117</v>
      </c>
      <c r="R80" s="95" t="s">
        <v>118</v>
      </c>
      <c r="S80" s="95" t="s">
        <v>119</v>
      </c>
      <c r="T80" s="96" t="s">
        <v>120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121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0.18174000000000001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96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122</v>
      </c>
      <c r="F82" s="193" t="s">
        <v>123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0.18174000000000001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80</v>
      </c>
      <c r="AT82" s="202" t="s">
        <v>71</v>
      </c>
      <c r="AU82" s="202" t="s">
        <v>72</v>
      </c>
      <c r="AY82" s="201" t="s">
        <v>124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82</v>
      </c>
      <c r="F83" s="204" t="s">
        <v>382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SUM(P84:P92)</f>
        <v>0</v>
      </c>
      <c r="Q83" s="198"/>
      <c r="R83" s="199">
        <f>SUM(R84:R92)</f>
        <v>0.18174000000000001</v>
      </c>
      <c r="S83" s="198"/>
      <c r="T83" s="200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80</v>
      </c>
      <c r="AY83" s="201" t="s">
        <v>124</v>
      </c>
      <c r="BK83" s="203">
        <f>SUM(BK84:BK92)</f>
        <v>0</v>
      </c>
    </row>
    <row r="84" s="2" customFormat="1" ht="16.5" customHeight="1">
      <c r="A84" s="40"/>
      <c r="B84" s="41"/>
      <c r="C84" s="206" t="s">
        <v>82</v>
      </c>
      <c r="D84" s="206" t="s">
        <v>126</v>
      </c>
      <c r="E84" s="207" t="s">
        <v>383</v>
      </c>
      <c r="F84" s="208" t="s">
        <v>384</v>
      </c>
      <c r="G84" s="209" t="s">
        <v>129</v>
      </c>
      <c r="H84" s="210">
        <v>4.6600000000000001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0.039</v>
      </c>
      <c r="R84" s="215">
        <f>Q84*H84</f>
        <v>0.18174000000000001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131</v>
      </c>
      <c r="AT84" s="217" t="s">
        <v>126</v>
      </c>
      <c r="AU84" s="217" t="s">
        <v>82</v>
      </c>
      <c r="AY84" s="19" t="s">
        <v>124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131</v>
      </c>
      <c r="BM84" s="217" t="s">
        <v>385</v>
      </c>
    </row>
    <row r="85" s="13" customFormat="1">
      <c r="A85" s="13"/>
      <c r="B85" s="224"/>
      <c r="C85" s="225"/>
      <c r="D85" s="226" t="s">
        <v>135</v>
      </c>
      <c r="E85" s="227" t="s">
        <v>19</v>
      </c>
      <c r="F85" s="228" t="s">
        <v>386</v>
      </c>
      <c r="G85" s="225"/>
      <c r="H85" s="227" t="s">
        <v>19</v>
      </c>
      <c r="I85" s="229"/>
      <c r="J85" s="225"/>
      <c r="K85" s="225"/>
      <c r="L85" s="230"/>
      <c r="M85" s="231"/>
      <c r="N85" s="232"/>
      <c r="O85" s="232"/>
      <c r="P85" s="232"/>
      <c r="Q85" s="232"/>
      <c r="R85" s="232"/>
      <c r="S85" s="232"/>
      <c r="T85" s="23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4" t="s">
        <v>135</v>
      </c>
      <c r="AU85" s="234" t="s">
        <v>82</v>
      </c>
      <c r="AV85" s="13" t="s">
        <v>80</v>
      </c>
      <c r="AW85" s="13" t="s">
        <v>34</v>
      </c>
      <c r="AX85" s="13" t="s">
        <v>72</v>
      </c>
      <c r="AY85" s="234" t="s">
        <v>124</v>
      </c>
    </row>
    <row r="86" s="13" customFormat="1">
      <c r="A86" s="13"/>
      <c r="B86" s="224"/>
      <c r="C86" s="225"/>
      <c r="D86" s="226" t="s">
        <v>135</v>
      </c>
      <c r="E86" s="227" t="s">
        <v>19</v>
      </c>
      <c r="F86" s="228" t="s">
        <v>387</v>
      </c>
      <c r="G86" s="225"/>
      <c r="H86" s="227" t="s">
        <v>19</v>
      </c>
      <c r="I86" s="229"/>
      <c r="J86" s="225"/>
      <c r="K86" s="225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135</v>
      </c>
      <c r="AU86" s="234" t="s">
        <v>82</v>
      </c>
      <c r="AV86" s="13" t="s">
        <v>80</v>
      </c>
      <c r="AW86" s="13" t="s">
        <v>34</v>
      </c>
      <c r="AX86" s="13" t="s">
        <v>72</v>
      </c>
      <c r="AY86" s="234" t="s">
        <v>124</v>
      </c>
    </row>
    <row r="87" s="13" customFormat="1">
      <c r="A87" s="13"/>
      <c r="B87" s="224"/>
      <c r="C87" s="225"/>
      <c r="D87" s="226" t="s">
        <v>135</v>
      </c>
      <c r="E87" s="227" t="s">
        <v>19</v>
      </c>
      <c r="F87" s="228" t="s">
        <v>388</v>
      </c>
      <c r="G87" s="225"/>
      <c r="H87" s="227" t="s">
        <v>19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135</v>
      </c>
      <c r="AU87" s="234" t="s">
        <v>82</v>
      </c>
      <c r="AV87" s="13" t="s">
        <v>80</v>
      </c>
      <c r="AW87" s="13" t="s">
        <v>34</v>
      </c>
      <c r="AX87" s="13" t="s">
        <v>72</v>
      </c>
      <c r="AY87" s="234" t="s">
        <v>124</v>
      </c>
    </row>
    <row r="88" s="13" customFormat="1">
      <c r="A88" s="13"/>
      <c r="B88" s="224"/>
      <c r="C88" s="225"/>
      <c r="D88" s="226" t="s">
        <v>135</v>
      </c>
      <c r="E88" s="227" t="s">
        <v>19</v>
      </c>
      <c r="F88" s="228" t="s">
        <v>389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135</v>
      </c>
      <c r="AU88" s="234" t="s">
        <v>82</v>
      </c>
      <c r="AV88" s="13" t="s">
        <v>80</v>
      </c>
      <c r="AW88" s="13" t="s">
        <v>34</v>
      </c>
      <c r="AX88" s="13" t="s">
        <v>72</v>
      </c>
      <c r="AY88" s="234" t="s">
        <v>124</v>
      </c>
    </row>
    <row r="89" s="13" customFormat="1">
      <c r="A89" s="13"/>
      <c r="B89" s="224"/>
      <c r="C89" s="225"/>
      <c r="D89" s="226" t="s">
        <v>135</v>
      </c>
      <c r="E89" s="227" t="s">
        <v>19</v>
      </c>
      <c r="F89" s="228" t="s">
        <v>390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135</v>
      </c>
      <c r="AU89" s="234" t="s">
        <v>82</v>
      </c>
      <c r="AV89" s="13" t="s">
        <v>80</v>
      </c>
      <c r="AW89" s="13" t="s">
        <v>34</v>
      </c>
      <c r="AX89" s="13" t="s">
        <v>72</v>
      </c>
      <c r="AY89" s="234" t="s">
        <v>124</v>
      </c>
    </row>
    <row r="90" s="13" customFormat="1">
      <c r="A90" s="13"/>
      <c r="B90" s="224"/>
      <c r="C90" s="225"/>
      <c r="D90" s="226" t="s">
        <v>135</v>
      </c>
      <c r="E90" s="227" t="s">
        <v>19</v>
      </c>
      <c r="F90" s="228" t="s">
        <v>391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135</v>
      </c>
      <c r="AU90" s="234" t="s">
        <v>82</v>
      </c>
      <c r="AV90" s="13" t="s">
        <v>80</v>
      </c>
      <c r="AW90" s="13" t="s">
        <v>34</v>
      </c>
      <c r="AX90" s="13" t="s">
        <v>72</v>
      </c>
      <c r="AY90" s="234" t="s">
        <v>124</v>
      </c>
    </row>
    <row r="91" s="13" customFormat="1">
      <c r="A91" s="13"/>
      <c r="B91" s="224"/>
      <c r="C91" s="225"/>
      <c r="D91" s="226" t="s">
        <v>135</v>
      </c>
      <c r="E91" s="227" t="s">
        <v>19</v>
      </c>
      <c r="F91" s="228" t="s">
        <v>392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135</v>
      </c>
      <c r="AU91" s="234" t="s">
        <v>82</v>
      </c>
      <c r="AV91" s="13" t="s">
        <v>80</v>
      </c>
      <c r="AW91" s="13" t="s">
        <v>34</v>
      </c>
      <c r="AX91" s="13" t="s">
        <v>72</v>
      </c>
      <c r="AY91" s="234" t="s">
        <v>124</v>
      </c>
    </row>
    <row r="92" s="14" customFormat="1">
      <c r="A92" s="14"/>
      <c r="B92" s="235"/>
      <c r="C92" s="236"/>
      <c r="D92" s="226" t="s">
        <v>135</v>
      </c>
      <c r="E92" s="237" t="s">
        <v>19</v>
      </c>
      <c r="F92" s="238" t="s">
        <v>393</v>
      </c>
      <c r="G92" s="236"/>
      <c r="H92" s="239">
        <v>4.6600000000000001</v>
      </c>
      <c r="I92" s="240"/>
      <c r="J92" s="236"/>
      <c r="K92" s="236"/>
      <c r="L92" s="241"/>
      <c r="M92" s="268"/>
      <c r="N92" s="269"/>
      <c r="O92" s="269"/>
      <c r="P92" s="269"/>
      <c r="Q92" s="269"/>
      <c r="R92" s="269"/>
      <c r="S92" s="269"/>
      <c r="T92" s="27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135</v>
      </c>
      <c r="AU92" s="245" t="s">
        <v>82</v>
      </c>
      <c r="AV92" s="14" t="s">
        <v>82</v>
      </c>
      <c r="AW92" s="14" t="s">
        <v>34</v>
      </c>
      <c r="AX92" s="14" t="s">
        <v>80</v>
      </c>
      <c r="AY92" s="245" t="s">
        <v>124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I5m3qF62yYmf89HscPXLeEGASuaptuA5OLJzGimFXkyg+6RDMsgWRhpzk8J/HrQhtHC13o8I2Q50D6Ux4mENtA==" hashValue="YREqJ+BXIRFHvsDxQlx8f5kO0p9dSrfkJUzR1XxOdcuO4fq6Jp/A+owSriCdqnvuQ1rx9qDGiWzx9MnuGTCMTQ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PPO Dvakačovice, výměna mobilního hrazení - pouze SO 01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3.4.2024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92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33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33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ROUND((SUM(BF84:BF166)),  2)</f>
        <v>0</v>
      </c>
      <c r="G34" s="40"/>
      <c r="H34" s="40"/>
      <c r="I34" s="150">
        <v>0.12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PPO Dvakačovice, výměna mobilního hrazení - pouze SO 01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3.4.2024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s.p., Závod Pardubice</v>
      </c>
      <c r="G54" s="42"/>
      <c r="H54" s="42"/>
      <c r="I54" s="34" t="s">
        <v>32</v>
      </c>
      <c r="J54" s="38" t="str">
        <f>E21</f>
        <v>Ing. P. Kunc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Ing. P. Kunc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395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396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397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398</v>
      </c>
      <c r="E63" s="176"/>
      <c r="F63" s="176"/>
      <c r="G63" s="176"/>
      <c r="H63" s="176"/>
      <c r="I63" s="176"/>
      <c r="J63" s="177">
        <f>J115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399</v>
      </c>
      <c r="E64" s="176"/>
      <c r="F64" s="176"/>
      <c r="G64" s="176"/>
      <c r="H64" s="176"/>
      <c r="I64" s="176"/>
      <c r="J64" s="177">
        <f>J127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PPO Dvakačovice, výměna mobilního hrazení - pouze SO 01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90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a ostatní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3.4.2024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Povodí Labe, s.p., Závod Pardubice</v>
      </c>
      <c r="G80" s="42"/>
      <c r="H80" s="42"/>
      <c r="I80" s="34" t="s">
        <v>32</v>
      </c>
      <c r="J80" s="38" t="str">
        <f>E21</f>
        <v>Ing. P. Kunc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30</v>
      </c>
      <c r="D81" s="42"/>
      <c r="E81" s="42"/>
      <c r="F81" s="29" t="str">
        <f>IF(E18="","",E18)</f>
        <v>Vyplň údaj</v>
      </c>
      <c r="G81" s="42"/>
      <c r="H81" s="42"/>
      <c r="I81" s="34" t="s">
        <v>35</v>
      </c>
      <c r="J81" s="38" t="str">
        <f>E24</f>
        <v>Ing. P. Kunc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110</v>
      </c>
      <c r="D83" s="182" t="s">
        <v>57</v>
      </c>
      <c r="E83" s="182" t="s">
        <v>53</v>
      </c>
      <c r="F83" s="182" t="s">
        <v>54</v>
      </c>
      <c r="G83" s="182" t="s">
        <v>111</v>
      </c>
      <c r="H83" s="182" t="s">
        <v>112</v>
      </c>
      <c r="I83" s="182" t="s">
        <v>113</v>
      </c>
      <c r="J83" s="182" t="s">
        <v>95</v>
      </c>
      <c r="K83" s="183" t="s">
        <v>114</v>
      </c>
      <c r="L83" s="184"/>
      <c r="M83" s="94" t="s">
        <v>19</v>
      </c>
      <c r="N83" s="95" t="s">
        <v>42</v>
      </c>
      <c r="O83" s="95" t="s">
        <v>115</v>
      </c>
      <c r="P83" s="95" t="s">
        <v>116</v>
      </c>
      <c r="Q83" s="95" t="s">
        <v>117</v>
      </c>
      <c r="R83" s="95" t="s">
        <v>118</v>
      </c>
      <c r="S83" s="95" t="s">
        <v>119</v>
      </c>
      <c r="T83" s="96" t="s">
        <v>120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121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400</v>
      </c>
      <c r="F85" s="193" t="s">
        <v>401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P86+P97+P115+P127</f>
        <v>0</v>
      </c>
      <c r="Q85" s="198"/>
      <c r="R85" s="199">
        <f>R86+R97+R115+R127</f>
        <v>0</v>
      </c>
      <c r="S85" s="198"/>
      <c r="T85" s="200">
        <f>T86+T97+T115+T127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131</v>
      </c>
      <c r="AT85" s="202" t="s">
        <v>71</v>
      </c>
      <c r="AU85" s="202" t="s">
        <v>72</v>
      </c>
      <c r="AY85" s="201" t="s">
        <v>124</v>
      </c>
      <c r="BK85" s="203">
        <f>BK86+BK97+BK115+BK127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402</v>
      </c>
      <c r="F86" s="204" t="s">
        <v>403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SUM(P87:P96)</f>
        <v>0</v>
      </c>
      <c r="Q86" s="198"/>
      <c r="R86" s="199">
        <f>SUM(R87:R96)</f>
        <v>0</v>
      </c>
      <c r="S86" s="198"/>
      <c r="T86" s="200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131</v>
      </c>
      <c r="AT86" s="202" t="s">
        <v>71</v>
      </c>
      <c r="AU86" s="202" t="s">
        <v>80</v>
      </c>
      <c r="AY86" s="201" t="s">
        <v>124</v>
      </c>
      <c r="BK86" s="203">
        <f>SUM(BK87:BK96)</f>
        <v>0</v>
      </c>
    </row>
    <row r="87" s="2" customFormat="1" ht="24.15" customHeight="1">
      <c r="A87" s="40"/>
      <c r="B87" s="41"/>
      <c r="C87" s="206" t="s">
        <v>80</v>
      </c>
      <c r="D87" s="206" t="s">
        <v>126</v>
      </c>
      <c r="E87" s="207" t="s">
        <v>404</v>
      </c>
      <c r="F87" s="208" t="s">
        <v>405</v>
      </c>
      <c r="G87" s="209" t="s">
        <v>361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406</v>
      </c>
      <c r="AT87" s="217" t="s">
        <v>126</v>
      </c>
      <c r="AU87" s="217" t="s">
        <v>82</v>
      </c>
      <c r="AY87" s="19" t="s">
        <v>124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406</v>
      </c>
      <c r="BM87" s="217" t="s">
        <v>407</v>
      </c>
    </row>
    <row r="88" s="13" customFormat="1">
      <c r="A88" s="13"/>
      <c r="B88" s="224"/>
      <c r="C88" s="225"/>
      <c r="D88" s="226" t="s">
        <v>135</v>
      </c>
      <c r="E88" s="227" t="s">
        <v>19</v>
      </c>
      <c r="F88" s="228" t="s">
        <v>408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135</v>
      </c>
      <c r="AU88" s="234" t="s">
        <v>82</v>
      </c>
      <c r="AV88" s="13" t="s">
        <v>80</v>
      </c>
      <c r="AW88" s="13" t="s">
        <v>34</v>
      </c>
      <c r="AX88" s="13" t="s">
        <v>72</v>
      </c>
      <c r="AY88" s="234" t="s">
        <v>124</v>
      </c>
    </row>
    <row r="89" s="13" customFormat="1">
      <c r="A89" s="13"/>
      <c r="B89" s="224"/>
      <c r="C89" s="225"/>
      <c r="D89" s="226" t="s">
        <v>135</v>
      </c>
      <c r="E89" s="227" t="s">
        <v>19</v>
      </c>
      <c r="F89" s="228" t="s">
        <v>409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135</v>
      </c>
      <c r="AU89" s="234" t="s">
        <v>82</v>
      </c>
      <c r="AV89" s="13" t="s">
        <v>80</v>
      </c>
      <c r="AW89" s="13" t="s">
        <v>34</v>
      </c>
      <c r="AX89" s="13" t="s">
        <v>72</v>
      </c>
      <c r="AY89" s="234" t="s">
        <v>124</v>
      </c>
    </row>
    <row r="90" s="13" customFormat="1">
      <c r="A90" s="13"/>
      <c r="B90" s="224"/>
      <c r="C90" s="225"/>
      <c r="D90" s="226" t="s">
        <v>135</v>
      </c>
      <c r="E90" s="227" t="s">
        <v>19</v>
      </c>
      <c r="F90" s="228" t="s">
        <v>410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135</v>
      </c>
      <c r="AU90" s="234" t="s">
        <v>82</v>
      </c>
      <c r="AV90" s="13" t="s">
        <v>80</v>
      </c>
      <c r="AW90" s="13" t="s">
        <v>34</v>
      </c>
      <c r="AX90" s="13" t="s">
        <v>72</v>
      </c>
      <c r="AY90" s="234" t="s">
        <v>124</v>
      </c>
    </row>
    <row r="91" s="13" customFormat="1">
      <c r="A91" s="13"/>
      <c r="B91" s="224"/>
      <c r="C91" s="225"/>
      <c r="D91" s="226" t="s">
        <v>135</v>
      </c>
      <c r="E91" s="227" t="s">
        <v>19</v>
      </c>
      <c r="F91" s="228" t="s">
        <v>411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135</v>
      </c>
      <c r="AU91" s="234" t="s">
        <v>82</v>
      </c>
      <c r="AV91" s="13" t="s">
        <v>80</v>
      </c>
      <c r="AW91" s="13" t="s">
        <v>34</v>
      </c>
      <c r="AX91" s="13" t="s">
        <v>72</v>
      </c>
      <c r="AY91" s="234" t="s">
        <v>124</v>
      </c>
    </row>
    <row r="92" s="13" customFormat="1">
      <c r="A92" s="13"/>
      <c r="B92" s="224"/>
      <c r="C92" s="225"/>
      <c r="D92" s="226" t="s">
        <v>135</v>
      </c>
      <c r="E92" s="227" t="s">
        <v>19</v>
      </c>
      <c r="F92" s="228" t="s">
        <v>412</v>
      </c>
      <c r="G92" s="225"/>
      <c r="H92" s="227" t="s">
        <v>19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135</v>
      </c>
      <c r="AU92" s="234" t="s">
        <v>82</v>
      </c>
      <c r="AV92" s="13" t="s">
        <v>80</v>
      </c>
      <c r="AW92" s="13" t="s">
        <v>34</v>
      </c>
      <c r="AX92" s="13" t="s">
        <v>72</v>
      </c>
      <c r="AY92" s="234" t="s">
        <v>124</v>
      </c>
    </row>
    <row r="93" s="13" customFormat="1">
      <c r="A93" s="13"/>
      <c r="B93" s="224"/>
      <c r="C93" s="225"/>
      <c r="D93" s="226" t="s">
        <v>135</v>
      </c>
      <c r="E93" s="227" t="s">
        <v>19</v>
      </c>
      <c r="F93" s="228" t="s">
        <v>413</v>
      </c>
      <c r="G93" s="225"/>
      <c r="H93" s="227" t="s">
        <v>19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135</v>
      </c>
      <c r="AU93" s="234" t="s">
        <v>82</v>
      </c>
      <c r="AV93" s="13" t="s">
        <v>80</v>
      </c>
      <c r="AW93" s="13" t="s">
        <v>34</v>
      </c>
      <c r="AX93" s="13" t="s">
        <v>72</v>
      </c>
      <c r="AY93" s="234" t="s">
        <v>124</v>
      </c>
    </row>
    <row r="94" s="13" customFormat="1">
      <c r="A94" s="13"/>
      <c r="B94" s="224"/>
      <c r="C94" s="225"/>
      <c r="D94" s="226" t="s">
        <v>135</v>
      </c>
      <c r="E94" s="227" t="s">
        <v>19</v>
      </c>
      <c r="F94" s="228" t="s">
        <v>414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135</v>
      </c>
      <c r="AU94" s="234" t="s">
        <v>82</v>
      </c>
      <c r="AV94" s="13" t="s">
        <v>80</v>
      </c>
      <c r="AW94" s="13" t="s">
        <v>34</v>
      </c>
      <c r="AX94" s="13" t="s">
        <v>72</v>
      </c>
      <c r="AY94" s="234" t="s">
        <v>124</v>
      </c>
    </row>
    <row r="95" s="13" customFormat="1">
      <c r="A95" s="13"/>
      <c r="B95" s="224"/>
      <c r="C95" s="225"/>
      <c r="D95" s="226" t="s">
        <v>135</v>
      </c>
      <c r="E95" s="227" t="s">
        <v>19</v>
      </c>
      <c r="F95" s="228" t="s">
        <v>415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135</v>
      </c>
      <c r="AU95" s="234" t="s">
        <v>82</v>
      </c>
      <c r="AV95" s="13" t="s">
        <v>80</v>
      </c>
      <c r="AW95" s="13" t="s">
        <v>34</v>
      </c>
      <c r="AX95" s="13" t="s">
        <v>72</v>
      </c>
      <c r="AY95" s="234" t="s">
        <v>124</v>
      </c>
    </row>
    <row r="96" s="14" customFormat="1">
      <c r="A96" s="14"/>
      <c r="B96" s="235"/>
      <c r="C96" s="236"/>
      <c r="D96" s="226" t="s">
        <v>135</v>
      </c>
      <c r="E96" s="237" t="s">
        <v>19</v>
      </c>
      <c r="F96" s="238" t="s">
        <v>80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135</v>
      </c>
      <c r="AU96" s="245" t="s">
        <v>82</v>
      </c>
      <c r="AV96" s="14" t="s">
        <v>82</v>
      </c>
      <c r="AW96" s="14" t="s">
        <v>34</v>
      </c>
      <c r="AX96" s="14" t="s">
        <v>80</v>
      </c>
      <c r="AY96" s="245" t="s">
        <v>124</v>
      </c>
    </row>
    <row r="97" s="12" customFormat="1" ht="22.8" customHeight="1">
      <c r="A97" s="12"/>
      <c r="B97" s="190"/>
      <c r="C97" s="191"/>
      <c r="D97" s="192" t="s">
        <v>71</v>
      </c>
      <c r="E97" s="204" t="s">
        <v>416</v>
      </c>
      <c r="F97" s="204" t="s">
        <v>417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SUM(P98:P114)</f>
        <v>0</v>
      </c>
      <c r="Q97" s="198"/>
      <c r="R97" s="199">
        <f>SUM(R98:R114)</f>
        <v>0</v>
      </c>
      <c r="S97" s="198"/>
      <c r="T97" s="200">
        <f>SUM(T98:T114)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131</v>
      </c>
      <c r="AT97" s="202" t="s">
        <v>71</v>
      </c>
      <c r="AU97" s="202" t="s">
        <v>80</v>
      </c>
      <c r="AY97" s="201" t="s">
        <v>124</v>
      </c>
      <c r="BK97" s="203">
        <f>SUM(BK98:BK114)</f>
        <v>0</v>
      </c>
    </row>
    <row r="98" s="2" customFormat="1" ht="44.25" customHeight="1">
      <c r="A98" s="40"/>
      <c r="B98" s="41"/>
      <c r="C98" s="206" t="s">
        <v>82</v>
      </c>
      <c r="D98" s="206" t="s">
        <v>126</v>
      </c>
      <c r="E98" s="207" t="s">
        <v>418</v>
      </c>
      <c r="F98" s="208" t="s">
        <v>419</v>
      </c>
      <c r="G98" s="209" t="s">
        <v>278</v>
      </c>
      <c r="H98" s="210">
        <v>1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406</v>
      </c>
      <c r="AT98" s="217" t="s">
        <v>126</v>
      </c>
      <c r="AU98" s="217" t="s">
        <v>82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406</v>
      </c>
      <c r="BM98" s="217" t="s">
        <v>420</v>
      </c>
    </row>
    <row r="99" s="13" customFormat="1">
      <c r="A99" s="13"/>
      <c r="B99" s="224"/>
      <c r="C99" s="225"/>
      <c r="D99" s="226" t="s">
        <v>135</v>
      </c>
      <c r="E99" s="227" t="s">
        <v>19</v>
      </c>
      <c r="F99" s="228" t="s">
        <v>421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135</v>
      </c>
      <c r="AU99" s="234" t="s">
        <v>82</v>
      </c>
      <c r="AV99" s="13" t="s">
        <v>80</v>
      </c>
      <c r="AW99" s="13" t="s">
        <v>34</v>
      </c>
      <c r="AX99" s="13" t="s">
        <v>72</v>
      </c>
      <c r="AY99" s="234" t="s">
        <v>124</v>
      </c>
    </row>
    <row r="100" s="14" customFormat="1">
      <c r="A100" s="14"/>
      <c r="B100" s="235"/>
      <c r="C100" s="236"/>
      <c r="D100" s="226" t="s">
        <v>135</v>
      </c>
      <c r="E100" s="237" t="s">
        <v>19</v>
      </c>
      <c r="F100" s="238" t="s">
        <v>80</v>
      </c>
      <c r="G100" s="236"/>
      <c r="H100" s="239">
        <v>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135</v>
      </c>
      <c r="AU100" s="245" t="s">
        <v>82</v>
      </c>
      <c r="AV100" s="14" t="s">
        <v>82</v>
      </c>
      <c r="AW100" s="14" t="s">
        <v>34</v>
      </c>
      <c r="AX100" s="14" t="s">
        <v>72</v>
      </c>
      <c r="AY100" s="245" t="s">
        <v>124</v>
      </c>
    </row>
    <row r="101" s="15" customFormat="1">
      <c r="A101" s="15"/>
      <c r="B101" s="246"/>
      <c r="C101" s="247"/>
      <c r="D101" s="226" t="s">
        <v>135</v>
      </c>
      <c r="E101" s="248" t="s">
        <v>19</v>
      </c>
      <c r="F101" s="249" t="s">
        <v>146</v>
      </c>
      <c r="G101" s="247"/>
      <c r="H101" s="250">
        <v>1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135</v>
      </c>
      <c r="AU101" s="256" t="s">
        <v>82</v>
      </c>
      <c r="AV101" s="15" t="s">
        <v>131</v>
      </c>
      <c r="AW101" s="15" t="s">
        <v>34</v>
      </c>
      <c r="AX101" s="15" t="s">
        <v>80</v>
      </c>
      <c r="AY101" s="256" t="s">
        <v>124</v>
      </c>
    </row>
    <row r="102" s="2" customFormat="1" ht="16.5" customHeight="1">
      <c r="A102" s="40"/>
      <c r="B102" s="41"/>
      <c r="C102" s="206" t="s">
        <v>147</v>
      </c>
      <c r="D102" s="206" t="s">
        <v>126</v>
      </c>
      <c r="E102" s="207" t="s">
        <v>422</v>
      </c>
      <c r="F102" s="208" t="s">
        <v>423</v>
      </c>
      <c r="G102" s="209" t="s">
        <v>361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406</v>
      </c>
      <c r="AT102" s="217" t="s">
        <v>126</v>
      </c>
      <c r="AU102" s="217" t="s">
        <v>82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406</v>
      </c>
      <c r="BM102" s="217" t="s">
        <v>424</v>
      </c>
    </row>
    <row r="103" s="13" customFormat="1">
      <c r="A103" s="13"/>
      <c r="B103" s="224"/>
      <c r="C103" s="225"/>
      <c r="D103" s="226" t="s">
        <v>135</v>
      </c>
      <c r="E103" s="227" t="s">
        <v>19</v>
      </c>
      <c r="F103" s="228" t="s">
        <v>425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135</v>
      </c>
      <c r="AU103" s="234" t="s">
        <v>82</v>
      </c>
      <c r="AV103" s="13" t="s">
        <v>80</v>
      </c>
      <c r="AW103" s="13" t="s">
        <v>34</v>
      </c>
      <c r="AX103" s="13" t="s">
        <v>72</v>
      </c>
      <c r="AY103" s="234" t="s">
        <v>124</v>
      </c>
    </row>
    <row r="104" s="14" customFormat="1">
      <c r="A104" s="14"/>
      <c r="B104" s="235"/>
      <c r="C104" s="236"/>
      <c r="D104" s="226" t="s">
        <v>135</v>
      </c>
      <c r="E104" s="237" t="s">
        <v>19</v>
      </c>
      <c r="F104" s="238" t="s">
        <v>80</v>
      </c>
      <c r="G104" s="236"/>
      <c r="H104" s="239">
        <v>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135</v>
      </c>
      <c r="AU104" s="245" t="s">
        <v>82</v>
      </c>
      <c r="AV104" s="14" t="s">
        <v>82</v>
      </c>
      <c r="AW104" s="14" t="s">
        <v>34</v>
      </c>
      <c r="AX104" s="14" t="s">
        <v>72</v>
      </c>
      <c r="AY104" s="245" t="s">
        <v>124</v>
      </c>
    </row>
    <row r="105" s="15" customFormat="1">
      <c r="A105" s="15"/>
      <c r="B105" s="246"/>
      <c r="C105" s="247"/>
      <c r="D105" s="226" t="s">
        <v>135</v>
      </c>
      <c r="E105" s="248" t="s">
        <v>19</v>
      </c>
      <c r="F105" s="249" t="s">
        <v>146</v>
      </c>
      <c r="G105" s="247"/>
      <c r="H105" s="250">
        <v>1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135</v>
      </c>
      <c r="AU105" s="256" t="s">
        <v>82</v>
      </c>
      <c r="AV105" s="15" t="s">
        <v>131</v>
      </c>
      <c r="AW105" s="15" t="s">
        <v>34</v>
      </c>
      <c r="AX105" s="15" t="s">
        <v>80</v>
      </c>
      <c r="AY105" s="256" t="s">
        <v>124</v>
      </c>
    </row>
    <row r="106" s="2" customFormat="1" ht="24.15" customHeight="1">
      <c r="A106" s="40"/>
      <c r="B106" s="41"/>
      <c r="C106" s="206" t="s">
        <v>131</v>
      </c>
      <c r="D106" s="206" t="s">
        <v>126</v>
      </c>
      <c r="E106" s="207" t="s">
        <v>426</v>
      </c>
      <c r="F106" s="208" t="s">
        <v>427</v>
      </c>
      <c r="G106" s="209" t="s">
        <v>278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406</v>
      </c>
      <c r="AT106" s="217" t="s">
        <v>126</v>
      </c>
      <c r="AU106" s="217" t="s">
        <v>82</v>
      </c>
      <c r="AY106" s="19" t="s">
        <v>124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406</v>
      </c>
      <c r="BM106" s="217" t="s">
        <v>428</v>
      </c>
    </row>
    <row r="107" s="13" customFormat="1">
      <c r="A107" s="13"/>
      <c r="B107" s="224"/>
      <c r="C107" s="225"/>
      <c r="D107" s="226" t="s">
        <v>135</v>
      </c>
      <c r="E107" s="227" t="s">
        <v>19</v>
      </c>
      <c r="F107" s="228" t="s">
        <v>429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135</v>
      </c>
      <c r="AU107" s="234" t="s">
        <v>82</v>
      </c>
      <c r="AV107" s="13" t="s">
        <v>80</v>
      </c>
      <c r="AW107" s="13" t="s">
        <v>34</v>
      </c>
      <c r="AX107" s="13" t="s">
        <v>72</v>
      </c>
      <c r="AY107" s="234" t="s">
        <v>124</v>
      </c>
    </row>
    <row r="108" s="14" customFormat="1">
      <c r="A108" s="14"/>
      <c r="B108" s="235"/>
      <c r="C108" s="236"/>
      <c r="D108" s="226" t="s">
        <v>135</v>
      </c>
      <c r="E108" s="237" t="s">
        <v>19</v>
      </c>
      <c r="F108" s="238" t="s">
        <v>80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135</v>
      </c>
      <c r="AU108" s="245" t="s">
        <v>82</v>
      </c>
      <c r="AV108" s="14" t="s">
        <v>82</v>
      </c>
      <c r="AW108" s="14" t="s">
        <v>34</v>
      </c>
      <c r="AX108" s="14" t="s">
        <v>80</v>
      </c>
      <c r="AY108" s="245" t="s">
        <v>124</v>
      </c>
    </row>
    <row r="109" s="2" customFormat="1" ht="37.8" customHeight="1">
      <c r="A109" s="40"/>
      <c r="B109" s="41"/>
      <c r="C109" s="206" t="s">
        <v>159</v>
      </c>
      <c r="D109" s="206" t="s">
        <v>126</v>
      </c>
      <c r="E109" s="207" t="s">
        <v>430</v>
      </c>
      <c r="F109" s="208" t="s">
        <v>431</v>
      </c>
      <c r="G109" s="209" t="s">
        <v>278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406</v>
      </c>
      <c r="AT109" s="217" t="s">
        <v>126</v>
      </c>
      <c r="AU109" s="217" t="s">
        <v>82</v>
      </c>
      <c r="AY109" s="19" t="s">
        <v>124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406</v>
      </c>
      <c r="BM109" s="217" t="s">
        <v>432</v>
      </c>
    </row>
    <row r="110" s="13" customFormat="1">
      <c r="A110" s="13"/>
      <c r="B110" s="224"/>
      <c r="C110" s="225"/>
      <c r="D110" s="226" t="s">
        <v>135</v>
      </c>
      <c r="E110" s="227" t="s">
        <v>19</v>
      </c>
      <c r="F110" s="228" t="s">
        <v>433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135</v>
      </c>
      <c r="AU110" s="234" t="s">
        <v>82</v>
      </c>
      <c r="AV110" s="13" t="s">
        <v>80</v>
      </c>
      <c r="AW110" s="13" t="s">
        <v>34</v>
      </c>
      <c r="AX110" s="13" t="s">
        <v>72</v>
      </c>
      <c r="AY110" s="234" t="s">
        <v>124</v>
      </c>
    </row>
    <row r="111" s="14" customFormat="1">
      <c r="A111" s="14"/>
      <c r="B111" s="235"/>
      <c r="C111" s="236"/>
      <c r="D111" s="226" t="s">
        <v>135</v>
      </c>
      <c r="E111" s="237" t="s">
        <v>19</v>
      </c>
      <c r="F111" s="238" t="s">
        <v>80</v>
      </c>
      <c r="G111" s="236"/>
      <c r="H111" s="239">
        <v>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135</v>
      </c>
      <c r="AU111" s="245" t="s">
        <v>82</v>
      </c>
      <c r="AV111" s="14" t="s">
        <v>82</v>
      </c>
      <c r="AW111" s="14" t="s">
        <v>34</v>
      </c>
      <c r="AX111" s="14" t="s">
        <v>80</v>
      </c>
      <c r="AY111" s="245" t="s">
        <v>124</v>
      </c>
    </row>
    <row r="112" s="2" customFormat="1" ht="44.25" customHeight="1">
      <c r="A112" s="40"/>
      <c r="B112" s="41"/>
      <c r="C112" s="206" t="s">
        <v>166</v>
      </c>
      <c r="D112" s="206" t="s">
        <v>126</v>
      </c>
      <c r="E112" s="207" t="s">
        <v>434</v>
      </c>
      <c r="F112" s="208" t="s">
        <v>435</v>
      </c>
      <c r="G112" s="209" t="s">
        <v>278</v>
      </c>
      <c r="H112" s="210">
        <v>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406</v>
      </c>
      <c r="AT112" s="217" t="s">
        <v>126</v>
      </c>
      <c r="AU112" s="217" t="s">
        <v>82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406</v>
      </c>
      <c r="BM112" s="217" t="s">
        <v>436</v>
      </c>
    </row>
    <row r="113" s="13" customFormat="1">
      <c r="A113" s="13"/>
      <c r="B113" s="224"/>
      <c r="C113" s="225"/>
      <c r="D113" s="226" t="s">
        <v>135</v>
      </c>
      <c r="E113" s="227" t="s">
        <v>19</v>
      </c>
      <c r="F113" s="228" t="s">
        <v>433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135</v>
      </c>
      <c r="AU113" s="234" t="s">
        <v>82</v>
      </c>
      <c r="AV113" s="13" t="s">
        <v>80</v>
      </c>
      <c r="AW113" s="13" t="s">
        <v>34</v>
      </c>
      <c r="AX113" s="13" t="s">
        <v>72</v>
      </c>
      <c r="AY113" s="234" t="s">
        <v>124</v>
      </c>
    </row>
    <row r="114" s="14" customFormat="1">
      <c r="A114" s="14"/>
      <c r="B114" s="235"/>
      <c r="C114" s="236"/>
      <c r="D114" s="226" t="s">
        <v>135</v>
      </c>
      <c r="E114" s="237" t="s">
        <v>19</v>
      </c>
      <c r="F114" s="238" t="s">
        <v>80</v>
      </c>
      <c r="G114" s="236"/>
      <c r="H114" s="239">
        <v>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135</v>
      </c>
      <c r="AU114" s="245" t="s">
        <v>82</v>
      </c>
      <c r="AV114" s="14" t="s">
        <v>82</v>
      </c>
      <c r="AW114" s="14" t="s">
        <v>34</v>
      </c>
      <c r="AX114" s="14" t="s">
        <v>80</v>
      </c>
      <c r="AY114" s="245" t="s">
        <v>124</v>
      </c>
    </row>
    <row r="115" s="12" customFormat="1" ht="22.8" customHeight="1">
      <c r="A115" s="12"/>
      <c r="B115" s="190"/>
      <c r="C115" s="191"/>
      <c r="D115" s="192" t="s">
        <v>71</v>
      </c>
      <c r="E115" s="204" t="s">
        <v>437</v>
      </c>
      <c r="F115" s="204" t="s">
        <v>438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SUM(P116:P126)</f>
        <v>0</v>
      </c>
      <c r="Q115" s="198"/>
      <c r="R115" s="199">
        <f>SUM(R116:R126)</f>
        <v>0</v>
      </c>
      <c r="S115" s="198"/>
      <c r="T115" s="200">
        <f>SUM(T116:T126)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131</v>
      </c>
      <c r="AT115" s="202" t="s">
        <v>71</v>
      </c>
      <c r="AU115" s="202" t="s">
        <v>80</v>
      </c>
      <c r="AY115" s="201" t="s">
        <v>124</v>
      </c>
      <c r="BK115" s="203">
        <f>SUM(BK116:BK126)</f>
        <v>0</v>
      </c>
    </row>
    <row r="116" s="2" customFormat="1" ht="21.75" customHeight="1">
      <c r="A116" s="40"/>
      <c r="B116" s="41"/>
      <c r="C116" s="206" t="s">
        <v>173</v>
      </c>
      <c r="D116" s="206" t="s">
        <v>126</v>
      </c>
      <c r="E116" s="207" t="s">
        <v>439</v>
      </c>
      <c r="F116" s="208" t="s">
        <v>440</v>
      </c>
      <c r="G116" s="209" t="s">
        <v>361</v>
      </c>
      <c r="H116" s="210">
        <v>1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441</v>
      </c>
      <c r="AT116" s="217" t="s">
        <v>126</v>
      </c>
      <c r="AU116" s="217" t="s">
        <v>82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441</v>
      </c>
      <c r="BM116" s="217" t="s">
        <v>442</v>
      </c>
    </row>
    <row r="117" s="13" customFormat="1">
      <c r="A117" s="13"/>
      <c r="B117" s="224"/>
      <c r="C117" s="225"/>
      <c r="D117" s="226" t="s">
        <v>135</v>
      </c>
      <c r="E117" s="227" t="s">
        <v>19</v>
      </c>
      <c r="F117" s="228" t="s">
        <v>443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135</v>
      </c>
      <c r="AU117" s="234" t="s">
        <v>82</v>
      </c>
      <c r="AV117" s="13" t="s">
        <v>80</v>
      </c>
      <c r="AW117" s="13" t="s">
        <v>34</v>
      </c>
      <c r="AX117" s="13" t="s">
        <v>72</v>
      </c>
      <c r="AY117" s="234" t="s">
        <v>124</v>
      </c>
    </row>
    <row r="118" s="14" customFormat="1">
      <c r="A118" s="14"/>
      <c r="B118" s="235"/>
      <c r="C118" s="236"/>
      <c r="D118" s="226" t="s">
        <v>135</v>
      </c>
      <c r="E118" s="237" t="s">
        <v>19</v>
      </c>
      <c r="F118" s="238" t="s">
        <v>80</v>
      </c>
      <c r="G118" s="236"/>
      <c r="H118" s="239">
        <v>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135</v>
      </c>
      <c r="AU118" s="245" t="s">
        <v>82</v>
      </c>
      <c r="AV118" s="14" t="s">
        <v>82</v>
      </c>
      <c r="AW118" s="14" t="s">
        <v>34</v>
      </c>
      <c r="AX118" s="14" t="s">
        <v>72</v>
      </c>
      <c r="AY118" s="245" t="s">
        <v>124</v>
      </c>
    </row>
    <row r="119" s="15" customFormat="1">
      <c r="A119" s="15"/>
      <c r="B119" s="246"/>
      <c r="C119" s="247"/>
      <c r="D119" s="226" t="s">
        <v>135</v>
      </c>
      <c r="E119" s="248" t="s">
        <v>19</v>
      </c>
      <c r="F119" s="249" t="s">
        <v>146</v>
      </c>
      <c r="G119" s="247"/>
      <c r="H119" s="250">
        <v>1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135</v>
      </c>
      <c r="AU119" s="256" t="s">
        <v>82</v>
      </c>
      <c r="AV119" s="15" t="s">
        <v>131</v>
      </c>
      <c r="AW119" s="15" t="s">
        <v>34</v>
      </c>
      <c r="AX119" s="15" t="s">
        <v>80</v>
      </c>
      <c r="AY119" s="256" t="s">
        <v>124</v>
      </c>
    </row>
    <row r="120" s="2" customFormat="1" ht="16.5" customHeight="1">
      <c r="A120" s="40"/>
      <c r="B120" s="41"/>
      <c r="C120" s="206" t="s">
        <v>266</v>
      </c>
      <c r="D120" s="206" t="s">
        <v>126</v>
      </c>
      <c r="E120" s="207" t="s">
        <v>444</v>
      </c>
      <c r="F120" s="208" t="s">
        <v>445</v>
      </c>
      <c r="G120" s="209" t="s">
        <v>361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441</v>
      </c>
      <c r="AT120" s="217" t="s">
        <v>126</v>
      </c>
      <c r="AU120" s="217" t="s">
        <v>82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441</v>
      </c>
      <c r="BM120" s="217" t="s">
        <v>446</v>
      </c>
    </row>
    <row r="121" s="13" customFormat="1">
      <c r="A121" s="13"/>
      <c r="B121" s="224"/>
      <c r="C121" s="225"/>
      <c r="D121" s="226" t="s">
        <v>135</v>
      </c>
      <c r="E121" s="227" t="s">
        <v>19</v>
      </c>
      <c r="F121" s="228" t="s">
        <v>447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135</v>
      </c>
      <c r="AU121" s="234" t="s">
        <v>82</v>
      </c>
      <c r="AV121" s="13" t="s">
        <v>80</v>
      </c>
      <c r="AW121" s="13" t="s">
        <v>34</v>
      </c>
      <c r="AX121" s="13" t="s">
        <v>72</v>
      </c>
      <c r="AY121" s="234" t="s">
        <v>124</v>
      </c>
    </row>
    <row r="122" s="13" customFormat="1">
      <c r="A122" s="13"/>
      <c r="B122" s="224"/>
      <c r="C122" s="225"/>
      <c r="D122" s="226" t="s">
        <v>135</v>
      </c>
      <c r="E122" s="227" t="s">
        <v>19</v>
      </c>
      <c r="F122" s="228" t="s">
        <v>448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135</v>
      </c>
      <c r="AU122" s="234" t="s">
        <v>82</v>
      </c>
      <c r="AV122" s="13" t="s">
        <v>80</v>
      </c>
      <c r="AW122" s="13" t="s">
        <v>34</v>
      </c>
      <c r="AX122" s="13" t="s">
        <v>72</v>
      </c>
      <c r="AY122" s="234" t="s">
        <v>124</v>
      </c>
    </row>
    <row r="123" s="14" customFormat="1">
      <c r="A123" s="14"/>
      <c r="B123" s="235"/>
      <c r="C123" s="236"/>
      <c r="D123" s="226" t="s">
        <v>135</v>
      </c>
      <c r="E123" s="237" t="s">
        <v>19</v>
      </c>
      <c r="F123" s="238" t="s">
        <v>80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135</v>
      </c>
      <c r="AU123" s="245" t="s">
        <v>82</v>
      </c>
      <c r="AV123" s="14" t="s">
        <v>82</v>
      </c>
      <c r="AW123" s="14" t="s">
        <v>34</v>
      </c>
      <c r="AX123" s="14" t="s">
        <v>80</v>
      </c>
      <c r="AY123" s="245" t="s">
        <v>124</v>
      </c>
    </row>
    <row r="124" s="2" customFormat="1" ht="24.15" customHeight="1">
      <c r="A124" s="40"/>
      <c r="B124" s="41"/>
      <c r="C124" s="206" t="s">
        <v>179</v>
      </c>
      <c r="D124" s="206" t="s">
        <v>126</v>
      </c>
      <c r="E124" s="207" t="s">
        <v>449</v>
      </c>
      <c r="F124" s="208" t="s">
        <v>450</v>
      </c>
      <c r="G124" s="209" t="s">
        <v>361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441</v>
      </c>
      <c r="AT124" s="217" t="s">
        <v>126</v>
      </c>
      <c r="AU124" s="217" t="s">
        <v>82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441</v>
      </c>
      <c r="BM124" s="217" t="s">
        <v>451</v>
      </c>
    </row>
    <row r="125" s="13" customFormat="1">
      <c r="A125" s="13"/>
      <c r="B125" s="224"/>
      <c r="C125" s="225"/>
      <c r="D125" s="226" t="s">
        <v>135</v>
      </c>
      <c r="E125" s="227" t="s">
        <v>19</v>
      </c>
      <c r="F125" s="228" t="s">
        <v>452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135</v>
      </c>
      <c r="AU125" s="234" t="s">
        <v>82</v>
      </c>
      <c r="AV125" s="13" t="s">
        <v>80</v>
      </c>
      <c r="AW125" s="13" t="s">
        <v>34</v>
      </c>
      <c r="AX125" s="13" t="s">
        <v>72</v>
      </c>
      <c r="AY125" s="234" t="s">
        <v>124</v>
      </c>
    </row>
    <row r="126" s="14" customFormat="1">
      <c r="A126" s="14"/>
      <c r="B126" s="235"/>
      <c r="C126" s="236"/>
      <c r="D126" s="226" t="s">
        <v>135</v>
      </c>
      <c r="E126" s="237" t="s">
        <v>19</v>
      </c>
      <c r="F126" s="238" t="s">
        <v>80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135</v>
      </c>
      <c r="AU126" s="245" t="s">
        <v>82</v>
      </c>
      <c r="AV126" s="14" t="s">
        <v>82</v>
      </c>
      <c r="AW126" s="14" t="s">
        <v>34</v>
      </c>
      <c r="AX126" s="14" t="s">
        <v>80</v>
      </c>
      <c r="AY126" s="245" t="s">
        <v>124</v>
      </c>
    </row>
    <row r="127" s="12" customFormat="1" ht="22.8" customHeight="1">
      <c r="A127" s="12"/>
      <c r="B127" s="190"/>
      <c r="C127" s="191"/>
      <c r="D127" s="192" t="s">
        <v>71</v>
      </c>
      <c r="E127" s="204" t="s">
        <v>453</v>
      </c>
      <c r="F127" s="204" t="s">
        <v>454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SUM(P128:P166)</f>
        <v>0</v>
      </c>
      <c r="Q127" s="198"/>
      <c r="R127" s="199">
        <f>SUM(R128:R166)</f>
        <v>0</v>
      </c>
      <c r="S127" s="198"/>
      <c r="T127" s="200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131</v>
      </c>
      <c r="AT127" s="202" t="s">
        <v>71</v>
      </c>
      <c r="AU127" s="202" t="s">
        <v>80</v>
      </c>
      <c r="AY127" s="201" t="s">
        <v>124</v>
      </c>
      <c r="BK127" s="203">
        <f>SUM(BK128:BK166)</f>
        <v>0</v>
      </c>
    </row>
    <row r="128" s="2" customFormat="1" ht="49.05" customHeight="1">
      <c r="A128" s="40"/>
      <c r="B128" s="41"/>
      <c r="C128" s="206" t="s">
        <v>187</v>
      </c>
      <c r="D128" s="206" t="s">
        <v>126</v>
      </c>
      <c r="E128" s="207" t="s">
        <v>455</v>
      </c>
      <c r="F128" s="208" t="s">
        <v>456</v>
      </c>
      <c r="G128" s="209" t="s">
        <v>361</v>
      </c>
      <c r="H128" s="210">
        <v>1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441</v>
      </c>
      <c r="AT128" s="217" t="s">
        <v>126</v>
      </c>
      <c r="AU128" s="217" t="s">
        <v>82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441</v>
      </c>
      <c r="BM128" s="217" t="s">
        <v>457</v>
      </c>
    </row>
    <row r="129" s="13" customFormat="1">
      <c r="A129" s="13"/>
      <c r="B129" s="224"/>
      <c r="C129" s="225"/>
      <c r="D129" s="226" t="s">
        <v>135</v>
      </c>
      <c r="E129" s="227" t="s">
        <v>19</v>
      </c>
      <c r="F129" s="228" t="s">
        <v>458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135</v>
      </c>
      <c r="AU129" s="234" t="s">
        <v>82</v>
      </c>
      <c r="AV129" s="13" t="s">
        <v>80</v>
      </c>
      <c r="AW129" s="13" t="s">
        <v>34</v>
      </c>
      <c r="AX129" s="13" t="s">
        <v>72</v>
      </c>
      <c r="AY129" s="234" t="s">
        <v>124</v>
      </c>
    </row>
    <row r="130" s="14" customFormat="1">
      <c r="A130" s="14"/>
      <c r="B130" s="235"/>
      <c r="C130" s="236"/>
      <c r="D130" s="226" t="s">
        <v>135</v>
      </c>
      <c r="E130" s="237" t="s">
        <v>19</v>
      </c>
      <c r="F130" s="238" t="s">
        <v>80</v>
      </c>
      <c r="G130" s="236"/>
      <c r="H130" s="239">
        <v>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135</v>
      </c>
      <c r="AU130" s="245" t="s">
        <v>82</v>
      </c>
      <c r="AV130" s="14" t="s">
        <v>82</v>
      </c>
      <c r="AW130" s="14" t="s">
        <v>34</v>
      </c>
      <c r="AX130" s="14" t="s">
        <v>72</v>
      </c>
      <c r="AY130" s="245" t="s">
        <v>124</v>
      </c>
    </row>
    <row r="131" s="15" customFormat="1">
      <c r="A131" s="15"/>
      <c r="B131" s="246"/>
      <c r="C131" s="247"/>
      <c r="D131" s="226" t="s">
        <v>135</v>
      </c>
      <c r="E131" s="248" t="s">
        <v>19</v>
      </c>
      <c r="F131" s="249" t="s">
        <v>146</v>
      </c>
      <c r="G131" s="247"/>
      <c r="H131" s="250">
        <v>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6" t="s">
        <v>135</v>
      </c>
      <c r="AU131" s="256" t="s">
        <v>82</v>
      </c>
      <c r="AV131" s="15" t="s">
        <v>131</v>
      </c>
      <c r="AW131" s="15" t="s">
        <v>34</v>
      </c>
      <c r="AX131" s="15" t="s">
        <v>80</v>
      </c>
      <c r="AY131" s="256" t="s">
        <v>124</v>
      </c>
    </row>
    <row r="132" s="2" customFormat="1" ht="49.05" customHeight="1">
      <c r="A132" s="40"/>
      <c r="B132" s="41"/>
      <c r="C132" s="206" t="s">
        <v>195</v>
      </c>
      <c r="D132" s="206" t="s">
        <v>126</v>
      </c>
      <c r="E132" s="207" t="s">
        <v>459</v>
      </c>
      <c r="F132" s="208" t="s">
        <v>460</v>
      </c>
      <c r="G132" s="209" t="s">
        <v>361</v>
      </c>
      <c r="H132" s="210">
        <v>1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441</v>
      </c>
      <c r="AT132" s="217" t="s">
        <v>126</v>
      </c>
      <c r="AU132" s="217" t="s">
        <v>82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441</v>
      </c>
      <c r="BM132" s="217" t="s">
        <v>461</v>
      </c>
    </row>
    <row r="133" s="13" customFormat="1">
      <c r="A133" s="13"/>
      <c r="B133" s="224"/>
      <c r="C133" s="225"/>
      <c r="D133" s="226" t="s">
        <v>135</v>
      </c>
      <c r="E133" s="227" t="s">
        <v>19</v>
      </c>
      <c r="F133" s="228" t="s">
        <v>462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135</v>
      </c>
      <c r="AU133" s="234" t="s">
        <v>82</v>
      </c>
      <c r="AV133" s="13" t="s">
        <v>80</v>
      </c>
      <c r="AW133" s="13" t="s">
        <v>34</v>
      </c>
      <c r="AX133" s="13" t="s">
        <v>72</v>
      </c>
      <c r="AY133" s="234" t="s">
        <v>124</v>
      </c>
    </row>
    <row r="134" s="14" customFormat="1">
      <c r="A134" s="14"/>
      <c r="B134" s="235"/>
      <c r="C134" s="236"/>
      <c r="D134" s="226" t="s">
        <v>135</v>
      </c>
      <c r="E134" s="237" t="s">
        <v>19</v>
      </c>
      <c r="F134" s="238" t="s">
        <v>80</v>
      </c>
      <c r="G134" s="236"/>
      <c r="H134" s="239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135</v>
      </c>
      <c r="AU134" s="245" t="s">
        <v>82</v>
      </c>
      <c r="AV134" s="14" t="s">
        <v>82</v>
      </c>
      <c r="AW134" s="14" t="s">
        <v>34</v>
      </c>
      <c r="AX134" s="14" t="s">
        <v>72</v>
      </c>
      <c r="AY134" s="245" t="s">
        <v>124</v>
      </c>
    </row>
    <row r="135" s="15" customFormat="1">
      <c r="A135" s="15"/>
      <c r="B135" s="246"/>
      <c r="C135" s="247"/>
      <c r="D135" s="226" t="s">
        <v>135</v>
      </c>
      <c r="E135" s="248" t="s">
        <v>19</v>
      </c>
      <c r="F135" s="249" t="s">
        <v>146</v>
      </c>
      <c r="G135" s="247"/>
      <c r="H135" s="250">
        <v>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135</v>
      </c>
      <c r="AU135" s="256" t="s">
        <v>82</v>
      </c>
      <c r="AV135" s="15" t="s">
        <v>131</v>
      </c>
      <c r="AW135" s="15" t="s">
        <v>34</v>
      </c>
      <c r="AX135" s="15" t="s">
        <v>80</v>
      </c>
      <c r="AY135" s="256" t="s">
        <v>124</v>
      </c>
    </row>
    <row r="136" s="2" customFormat="1" ht="37.8" customHeight="1">
      <c r="A136" s="40"/>
      <c r="B136" s="41"/>
      <c r="C136" s="206" t="s">
        <v>8</v>
      </c>
      <c r="D136" s="206" t="s">
        <v>126</v>
      </c>
      <c r="E136" s="207" t="s">
        <v>463</v>
      </c>
      <c r="F136" s="208" t="s">
        <v>464</v>
      </c>
      <c r="G136" s="209" t="s">
        <v>361</v>
      </c>
      <c r="H136" s="210">
        <v>1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441</v>
      </c>
      <c r="AT136" s="217" t="s">
        <v>126</v>
      </c>
      <c r="AU136" s="217" t="s">
        <v>82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441</v>
      </c>
      <c r="BM136" s="217" t="s">
        <v>465</v>
      </c>
    </row>
    <row r="137" s="13" customFormat="1">
      <c r="A137" s="13"/>
      <c r="B137" s="224"/>
      <c r="C137" s="225"/>
      <c r="D137" s="226" t="s">
        <v>135</v>
      </c>
      <c r="E137" s="227" t="s">
        <v>19</v>
      </c>
      <c r="F137" s="228" t="s">
        <v>466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135</v>
      </c>
      <c r="AU137" s="234" t="s">
        <v>82</v>
      </c>
      <c r="AV137" s="13" t="s">
        <v>80</v>
      </c>
      <c r="AW137" s="13" t="s">
        <v>34</v>
      </c>
      <c r="AX137" s="13" t="s">
        <v>72</v>
      </c>
      <c r="AY137" s="234" t="s">
        <v>124</v>
      </c>
    </row>
    <row r="138" s="14" customFormat="1">
      <c r="A138" s="14"/>
      <c r="B138" s="235"/>
      <c r="C138" s="236"/>
      <c r="D138" s="226" t="s">
        <v>135</v>
      </c>
      <c r="E138" s="237" t="s">
        <v>19</v>
      </c>
      <c r="F138" s="238" t="s">
        <v>80</v>
      </c>
      <c r="G138" s="236"/>
      <c r="H138" s="239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135</v>
      </c>
      <c r="AU138" s="245" t="s">
        <v>82</v>
      </c>
      <c r="AV138" s="14" t="s">
        <v>82</v>
      </c>
      <c r="AW138" s="14" t="s">
        <v>34</v>
      </c>
      <c r="AX138" s="14" t="s">
        <v>72</v>
      </c>
      <c r="AY138" s="245" t="s">
        <v>124</v>
      </c>
    </row>
    <row r="139" s="15" customFormat="1">
      <c r="A139" s="15"/>
      <c r="B139" s="246"/>
      <c r="C139" s="247"/>
      <c r="D139" s="226" t="s">
        <v>135</v>
      </c>
      <c r="E139" s="248" t="s">
        <v>19</v>
      </c>
      <c r="F139" s="249" t="s">
        <v>146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135</v>
      </c>
      <c r="AU139" s="256" t="s">
        <v>82</v>
      </c>
      <c r="AV139" s="15" t="s">
        <v>131</v>
      </c>
      <c r="AW139" s="15" t="s">
        <v>34</v>
      </c>
      <c r="AX139" s="15" t="s">
        <v>80</v>
      </c>
      <c r="AY139" s="256" t="s">
        <v>124</v>
      </c>
    </row>
    <row r="140" s="2" customFormat="1" ht="16.5" customHeight="1">
      <c r="A140" s="40"/>
      <c r="B140" s="41"/>
      <c r="C140" s="206" t="s">
        <v>215</v>
      </c>
      <c r="D140" s="206" t="s">
        <v>126</v>
      </c>
      <c r="E140" s="207" t="s">
        <v>467</v>
      </c>
      <c r="F140" s="208" t="s">
        <v>468</v>
      </c>
      <c r="G140" s="209" t="s">
        <v>361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441</v>
      </c>
      <c r="AT140" s="217" t="s">
        <v>126</v>
      </c>
      <c r="AU140" s="217" t="s">
        <v>82</v>
      </c>
      <c r="AY140" s="19" t="s">
        <v>124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441</v>
      </c>
      <c r="BM140" s="217" t="s">
        <v>469</v>
      </c>
    </row>
    <row r="141" s="13" customFormat="1">
      <c r="A141" s="13"/>
      <c r="B141" s="224"/>
      <c r="C141" s="225"/>
      <c r="D141" s="226" t="s">
        <v>135</v>
      </c>
      <c r="E141" s="227" t="s">
        <v>19</v>
      </c>
      <c r="F141" s="228" t="s">
        <v>466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135</v>
      </c>
      <c r="AU141" s="234" t="s">
        <v>82</v>
      </c>
      <c r="AV141" s="13" t="s">
        <v>80</v>
      </c>
      <c r="AW141" s="13" t="s">
        <v>34</v>
      </c>
      <c r="AX141" s="13" t="s">
        <v>72</v>
      </c>
      <c r="AY141" s="234" t="s">
        <v>124</v>
      </c>
    </row>
    <row r="142" s="14" customFormat="1">
      <c r="A142" s="14"/>
      <c r="B142" s="235"/>
      <c r="C142" s="236"/>
      <c r="D142" s="226" t="s">
        <v>135</v>
      </c>
      <c r="E142" s="237" t="s">
        <v>19</v>
      </c>
      <c r="F142" s="238" t="s">
        <v>80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135</v>
      </c>
      <c r="AU142" s="245" t="s">
        <v>82</v>
      </c>
      <c r="AV142" s="14" t="s">
        <v>82</v>
      </c>
      <c r="AW142" s="14" t="s">
        <v>34</v>
      </c>
      <c r="AX142" s="14" t="s">
        <v>72</v>
      </c>
      <c r="AY142" s="245" t="s">
        <v>124</v>
      </c>
    </row>
    <row r="143" s="15" customFormat="1">
      <c r="A143" s="15"/>
      <c r="B143" s="246"/>
      <c r="C143" s="247"/>
      <c r="D143" s="226" t="s">
        <v>135</v>
      </c>
      <c r="E143" s="248" t="s">
        <v>19</v>
      </c>
      <c r="F143" s="249" t="s">
        <v>146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135</v>
      </c>
      <c r="AU143" s="256" t="s">
        <v>82</v>
      </c>
      <c r="AV143" s="15" t="s">
        <v>131</v>
      </c>
      <c r="AW143" s="15" t="s">
        <v>34</v>
      </c>
      <c r="AX143" s="15" t="s">
        <v>80</v>
      </c>
      <c r="AY143" s="256" t="s">
        <v>124</v>
      </c>
    </row>
    <row r="144" s="2" customFormat="1" ht="16.5" customHeight="1">
      <c r="A144" s="40"/>
      <c r="B144" s="41"/>
      <c r="C144" s="206" t="s">
        <v>222</v>
      </c>
      <c r="D144" s="206" t="s">
        <v>126</v>
      </c>
      <c r="E144" s="207" t="s">
        <v>470</v>
      </c>
      <c r="F144" s="208" t="s">
        <v>471</v>
      </c>
      <c r="G144" s="209" t="s">
        <v>361</v>
      </c>
      <c r="H144" s="210">
        <v>1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441</v>
      </c>
      <c r="AT144" s="217" t="s">
        <v>126</v>
      </c>
      <c r="AU144" s="217" t="s">
        <v>82</v>
      </c>
      <c r="AY144" s="19" t="s">
        <v>124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441</v>
      </c>
      <c r="BM144" s="217" t="s">
        <v>472</v>
      </c>
    </row>
    <row r="145" s="13" customFormat="1">
      <c r="A145" s="13"/>
      <c r="B145" s="224"/>
      <c r="C145" s="225"/>
      <c r="D145" s="226" t="s">
        <v>135</v>
      </c>
      <c r="E145" s="227" t="s">
        <v>19</v>
      </c>
      <c r="F145" s="228" t="s">
        <v>473</v>
      </c>
      <c r="G145" s="225"/>
      <c r="H145" s="227" t="s">
        <v>19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135</v>
      </c>
      <c r="AU145" s="234" t="s">
        <v>82</v>
      </c>
      <c r="AV145" s="13" t="s">
        <v>80</v>
      </c>
      <c r="AW145" s="13" t="s">
        <v>34</v>
      </c>
      <c r="AX145" s="13" t="s">
        <v>72</v>
      </c>
      <c r="AY145" s="234" t="s">
        <v>124</v>
      </c>
    </row>
    <row r="146" s="13" customFormat="1">
      <c r="A146" s="13"/>
      <c r="B146" s="224"/>
      <c r="C146" s="225"/>
      <c r="D146" s="226" t="s">
        <v>135</v>
      </c>
      <c r="E146" s="227" t="s">
        <v>19</v>
      </c>
      <c r="F146" s="228" t="s">
        <v>474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135</v>
      </c>
      <c r="AU146" s="234" t="s">
        <v>82</v>
      </c>
      <c r="AV146" s="13" t="s">
        <v>80</v>
      </c>
      <c r="AW146" s="13" t="s">
        <v>34</v>
      </c>
      <c r="AX146" s="13" t="s">
        <v>72</v>
      </c>
      <c r="AY146" s="234" t="s">
        <v>124</v>
      </c>
    </row>
    <row r="147" s="13" customFormat="1">
      <c r="A147" s="13"/>
      <c r="B147" s="224"/>
      <c r="C147" s="225"/>
      <c r="D147" s="226" t="s">
        <v>135</v>
      </c>
      <c r="E147" s="227" t="s">
        <v>19</v>
      </c>
      <c r="F147" s="228" t="s">
        <v>475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135</v>
      </c>
      <c r="AU147" s="234" t="s">
        <v>82</v>
      </c>
      <c r="AV147" s="13" t="s">
        <v>80</v>
      </c>
      <c r="AW147" s="13" t="s">
        <v>34</v>
      </c>
      <c r="AX147" s="13" t="s">
        <v>72</v>
      </c>
      <c r="AY147" s="234" t="s">
        <v>124</v>
      </c>
    </row>
    <row r="148" s="13" customFormat="1">
      <c r="A148" s="13"/>
      <c r="B148" s="224"/>
      <c r="C148" s="225"/>
      <c r="D148" s="226" t="s">
        <v>135</v>
      </c>
      <c r="E148" s="227" t="s">
        <v>19</v>
      </c>
      <c r="F148" s="228" t="s">
        <v>476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135</v>
      </c>
      <c r="AU148" s="234" t="s">
        <v>82</v>
      </c>
      <c r="AV148" s="13" t="s">
        <v>80</v>
      </c>
      <c r="AW148" s="13" t="s">
        <v>34</v>
      </c>
      <c r="AX148" s="13" t="s">
        <v>72</v>
      </c>
      <c r="AY148" s="234" t="s">
        <v>124</v>
      </c>
    </row>
    <row r="149" s="13" customFormat="1">
      <c r="A149" s="13"/>
      <c r="B149" s="224"/>
      <c r="C149" s="225"/>
      <c r="D149" s="226" t="s">
        <v>135</v>
      </c>
      <c r="E149" s="227" t="s">
        <v>19</v>
      </c>
      <c r="F149" s="228" t="s">
        <v>477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135</v>
      </c>
      <c r="AU149" s="234" t="s">
        <v>82</v>
      </c>
      <c r="AV149" s="13" t="s">
        <v>80</v>
      </c>
      <c r="AW149" s="13" t="s">
        <v>34</v>
      </c>
      <c r="AX149" s="13" t="s">
        <v>72</v>
      </c>
      <c r="AY149" s="234" t="s">
        <v>124</v>
      </c>
    </row>
    <row r="150" s="13" customFormat="1">
      <c r="A150" s="13"/>
      <c r="B150" s="224"/>
      <c r="C150" s="225"/>
      <c r="D150" s="226" t="s">
        <v>135</v>
      </c>
      <c r="E150" s="227" t="s">
        <v>19</v>
      </c>
      <c r="F150" s="228" t="s">
        <v>478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135</v>
      </c>
      <c r="AU150" s="234" t="s">
        <v>82</v>
      </c>
      <c r="AV150" s="13" t="s">
        <v>80</v>
      </c>
      <c r="AW150" s="13" t="s">
        <v>34</v>
      </c>
      <c r="AX150" s="13" t="s">
        <v>72</v>
      </c>
      <c r="AY150" s="234" t="s">
        <v>124</v>
      </c>
    </row>
    <row r="151" s="14" customFormat="1">
      <c r="A151" s="14"/>
      <c r="B151" s="235"/>
      <c r="C151" s="236"/>
      <c r="D151" s="226" t="s">
        <v>135</v>
      </c>
      <c r="E151" s="237" t="s">
        <v>19</v>
      </c>
      <c r="F151" s="238" t="s">
        <v>80</v>
      </c>
      <c r="G151" s="236"/>
      <c r="H151" s="239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135</v>
      </c>
      <c r="AU151" s="245" t="s">
        <v>82</v>
      </c>
      <c r="AV151" s="14" t="s">
        <v>82</v>
      </c>
      <c r="AW151" s="14" t="s">
        <v>34</v>
      </c>
      <c r="AX151" s="14" t="s">
        <v>80</v>
      </c>
      <c r="AY151" s="245" t="s">
        <v>124</v>
      </c>
    </row>
    <row r="152" s="2" customFormat="1" ht="24.15" customHeight="1">
      <c r="A152" s="40"/>
      <c r="B152" s="41"/>
      <c r="C152" s="206" t="s">
        <v>235</v>
      </c>
      <c r="D152" s="206" t="s">
        <v>126</v>
      </c>
      <c r="E152" s="207" t="s">
        <v>479</v>
      </c>
      <c r="F152" s="208" t="s">
        <v>480</v>
      </c>
      <c r="G152" s="209" t="s">
        <v>278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406</v>
      </c>
      <c r="AT152" s="217" t="s">
        <v>126</v>
      </c>
      <c r="AU152" s="217" t="s">
        <v>82</v>
      </c>
      <c r="AY152" s="19" t="s">
        <v>124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406</v>
      </c>
      <c r="BM152" s="217" t="s">
        <v>481</v>
      </c>
    </row>
    <row r="153" s="13" customFormat="1">
      <c r="A153" s="13"/>
      <c r="B153" s="224"/>
      <c r="C153" s="225"/>
      <c r="D153" s="226" t="s">
        <v>135</v>
      </c>
      <c r="E153" s="227" t="s">
        <v>19</v>
      </c>
      <c r="F153" s="228" t="s">
        <v>482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135</v>
      </c>
      <c r="AU153" s="234" t="s">
        <v>82</v>
      </c>
      <c r="AV153" s="13" t="s">
        <v>80</v>
      </c>
      <c r="AW153" s="13" t="s">
        <v>34</v>
      </c>
      <c r="AX153" s="13" t="s">
        <v>72</v>
      </c>
      <c r="AY153" s="234" t="s">
        <v>124</v>
      </c>
    </row>
    <row r="154" s="13" customFormat="1">
      <c r="A154" s="13"/>
      <c r="B154" s="224"/>
      <c r="C154" s="225"/>
      <c r="D154" s="226" t="s">
        <v>135</v>
      </c>
      <c r="E154" s="227" t="s">
        <v>19</v>
      </c>
      <c r="F154" s="228" t="s">
        <v>433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135</v>
      </c>
      <c r="AU154" s="234" t="s">
        <v>82</v>
      </c>
      <c r="AV154" s="13" t="s">
        <v>80</v>
      </c>
      <c r="AW154" s="13" t="s">
        <v>34</v>
      </c>
      <c r="AX154" s="13" t="s">
        <v>72</v>
      </c>
      <c r="AY154" s="234" t="s">
        <v>124</v>
      </c>
    </row>
    <row r="155" s="14" customFormat="1">
      <c r="A155" s="14"/>
      <c r="B155" s="235"/>
      <c r="C155" s="236"/>
      <c r="D155" s="226" t="s">
        <v>135</v>
      </c>
      <c r="E155" s="237" t="s">
        <v>19</v>
      </c>
      <c r="F155" s="238" t="s">
        <v>80</v>
      </c>
      <c r="G155" s="236"/>
      <c r="H155" s="239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135</v>
      </c>
      <c r="AU155" s="245" t="s">
        <v>82</v>
      </c>
      <c r="AV155" s="14" t="s">
        <v>82</v>
      </c>
      <c r="AW155" s="14" t="s">
        <v>34</v>
      </c>
      <c r="AX155" s="14" t="s">
        <v>80</v>
      </c>
      <c r="AY155" s="245" t="s">
        <v>124</v>
      </c>
    </row>
    <row r="156" s="2" customFormat="1" ht="33" customHeight="1">
      <c r="A156" s="40"/>
      <c r="B156" s="41"/>
      <c r="C156" s="206" t="s">
        <v>243</v>
      </c>
      <c r="D156" s="206" t="s">
        <v>126</v>
      </c>
      <c r="E156" s="207" t="s">
        <v>483</v>
      </c>
      <c r="F156" s="208" t="s">
        <v>484</v>
      </c>
      <c r="G156" s="209" t="s">
        <v>361</v>
      </c>
      <c r="H156" s="210">
        <v>1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441</v>
      </c>
      <c r="AT156" s="217" t="s">
        <v>126</v>
      </c>
      <c r="AU156" s="217" t="s">
        <v>82</v>
      </c>
      <c r="AY156" s="19" t="s">
        <v>124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441</v>
      </c>
      <c r="BM156" s="217" t="s">
        <v>485</v>
      </c>
    </row>
    <row r="157" s="13" customFormat="1">
      <c r="A157" s="13"/>
      <c r="B157" s="224"/>
      <c r="C157" s="225"/>
      <c r="D157" s="226" t="s">
        <v>135</v>
      </c>
      <c r="E157" s="227" t="s">
        <v>19</v>
      </c>
      <c r="F157" s="228" t="s">
        <v>486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135</v>
      </c>
      <c r="AU157" s="234" t="s">
        <v>82</v>
      </c>
      <c r="AV157" s="13" t="s">
        <v>80</v>
      </c>
      <c r="AW157" s="13" t="s">
        <v>34</v>
      </c>
      <c r="AX157" s="13" t="s">
        <v>72</v>
      </c>
      <c r="AY157" s="234" t="s">
        <v>124</v>
      </c>
    </row>
    <row r="158" s="14" customFormat="1">
      <c r="A158" s="14"/>
      <c r="B158" s="235"/>
      <c r="C158" s="236"/>
      <c r="D158" s="226" t="s">
        <v>135</v>
      </c>
      <c r="E158" s="237" t="s">
        <v>19</v>
      </c>
      <c r="F158" s="238" t="s">
        <v>80</v>
      </c>
      <c r="G158" s="236"/>
      <c r="H158" s="239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135</v>
      </c>
      <c r="AU158" s="245" t="s">
        <v>82</v>
      </c>
      <c r="AV158" s="14" t="s">
        <v>82</v>
      </c>
      <c r="AW158" s="14" t="s">
        <v>34</v>
      </c>
      <c r="AX158" s="14" t="s">
        <v>80</v>
      </c>
      <c r="AY158" s="245" t="s">
        <v>124</v>
      </c>
    </row>
    <row r="159" s="2" customFormat="1" ht="33" customHeight="1">
      <c r="A159" s="40"/>
      <c r="B159" s="41"/>
      <c r="C159" s="206" t="s">
        <v>249</v>
      </c>
      <c r="D159" s="206" t="s">
        <v>126</v>
      </c>
      <c r="E159" s="207" t="s">
        <v>487</v>
      </c>
      <c r="F159" s="208" t="s">
        <v>488</v>
      </c>
      <c r="G159" s="209" t="s">
        <v>361</v>
      </c>
      <c r="H159" s="210">
        <v>1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441</v>
      </c>
      <c r="AT159" s="217" t="s">
        <v>126</v>
      </c>
      <c r="AU159" s="217" t="s">
        <v>82</v>
      </c>
      <c r="AY159" s="19" t="s">
        <v>124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441</v>
      </c>
      <c r="BM159" s="217" t="s">
        <v>489</v>
      </c>
    </row>
    <row r="160" s="13" customFormat="1">
      <c r="A160" s="13"/>
      <c r="B160" s="224"/>
      <c r="C160" s="225"/>
      <c r="D160" s="226" t="s">
        <v>135</v>
      </c>
      <c r="E160" s="227" t="s">
        <v>19</v>
      </c>
      <c r="F160" s="228" t="s">
        <v>462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135</v>
      </c>
      <c r="AU160" s="234" t="s">
        <v>82</v>
      </c>
      <c r="AV160" s="13" t="s">
        <v>80</v>
      </c>
      <c r="AW160" s="13" t="s">
        <v>34</v>
      </c>
      <c r="AX160" s="13" t="s">
        <v>72</v>
      </c>
      <c r="AY160" s="234" t="s">
        <v>124</v>
      </c>
    </row>
    <row r="161" s="14" customFormat="1">
      <c r="A161" s="14"/>
      <c r="B161" s="235"/>
      <c r="C161" s="236"/>
      <c r="D161" s="226" t="s">
        <v>135</v>
      </c>
      <c r="E161" s="237" t="s">
        <v>19</v>
      </c>
      <c r="F161" s="238" t="s">
        <v>80</v>
      </c>
      <c r="G161" s="236"/>
      <c r="H161" s="239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135</v>
      </c>
      <c r="AU161" s="245" t="s">
        <v>82</v>
      </c>
      <c r="AV161" s="14" t="s">
        <v>82</v>
      </c>
      <c r="AW161" s="14" t="s">
        <v>34</v>
      </c>
      <c r="AX161" s="14" t="s">
        <v>72</v>
      </c>
      <c r="AY161" s="245" t="s">
        <v>124</v>
      </c>
    </row>
    <row r="162" s="15" customFormat="1">
      <c r="A162" s="15"/>
      <c r="B162" s="246"/>
      <c r="C162" s="247"/>
      <c r="D162" s="226" t="s">
        <v>135</v>
      </c>
      <c r="E162" s="248" t="s">
        <v>19</v>
      </c>
      <c r="F162" s="249" t="s">
        <v>146</v>
      </c>
      <c r="G162" s="247"/>
      <c r="H162" s="250">
        <v>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135</v>
      </c>
      <c r="AU162" s="256" t="s">
        <v>82</v>
      </c>
      <c r="AV162" s="15" t="s">
        <v>131</v>
      </c>
      <c r="AW162" s="15" t="s">
        <v>34</v>
      </c>
      <c r="AX162" s="15" t="s">
        <v>80</v>
      </c>
      <c r="AY162" s="256" t="s">
        <v>124</v>
      </c>
    </row>
    <row r="163" s="2" customFormat="1" ht="16.5" customHeight="1">
      <c r="A163" s="40"/>
      <c r="B163" s="41"/>
      <c r="C163" s="206" t="s">
        <v>254</v>
      </c>
      <c r="D163" s="206" t="s">
        <v>126</v>
      </c>
      <c r="E163" s="207" t="s">
        <v>490</v>
      </c>
      <c r="F163" s="208" t="s">
        <v>491</v>
      </c>
      <c r="G163" s="209" t="s">
        <v>361</v>
      </c>
      <c r="H163" s="210">
        <v>1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441</v>
      </c>
      <c r="AT163" s="217" t="s">
        <v>126</v>
      </c>
      <c r="AU163" s="217" t="s">
        <v>82</v>
      </c>
      <c r="AY163" s="19" t="s">
        <v>124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441</v>
      </c>
      <c r="BM163" s="217" t="s">
        <v>492</v>
      </c>
    </row>
    <row r="164" s="13" customFormat="1">
      <c r="A164" s="13"/>
      <c r="B164" s="224"/>
      <c r="C164" s="225"/>
      <c r="D164" s="226" t="s">
        <v>135</v>
      </c>
      <c r="E164" s="227" t="s">
        <v>19</v>
      </c>
      <c r="F164" s="228" t="s">
        <v>462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135</v>
      </c>
      <c r="AU164" s="234" t="s">
        <v>82</v>
      </c>
      <c r="AV164" s="13" t="s">
        <v>80</v>
      </c>
      <c r="AW164" s="13" t="s">
        <v>34</v>
      </c>
      <c r="AX164" s="13" t="s">
        <v>72</v>
      </c>
      <c r="AY164" s="234" t="s">
        <v>124</v>
      </c>
    </row>
    <row r="165" s="14" customFormat="1">
      <c r="A165" s="14"/>
      <c r="B165" s="235"/>
      <c r="C165" s="236"/>
      <c r="D165" s="226" t="s">
        <v>135</v>
      </c>
      <c r="E165" s="237" t="s">
        <v>19</v>
      </c>
      <c r="F165" s="238" t="s">
        <v>80</v>
      </c>
      <c r="G165" s="236"/>
      <c r="H165" s="239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135</v>
      </c>
      <c r="AU165" s="245" t="s">
        <v>82</v>
      </c>
      <c r="AV165" s="14" t="s">
        <v>82</v>
      </c>
      <c r="AW165" s="14" t="s">
        <v>34</v>
      </c>
      <c r="AX165" s="14" t="s">
        <v>72</v>
      </c>
      <c r="AY165" s="245" t="s">
        <v>124</v>
      </c>
    </row>
    <row r="166" s="15" customFormat="1">
      <c r="A166" s="15"/>
      <c r="B166" s="246"/>
      <c r="C166" s="247"/>
      <c r="D166" s="226" t="s">
        <v>135</v>
      </c>
      <c r="E166" s="248" t="s">
        <v>19</v>
      </c>
      <c r="F166" s="249" t="s">
        <v>146</v>
      </c>
      <c r="G166" s="247"/>
      <c r="H166" s="250">
        <v>1</v>
      </c>
      <c r="I166" s="251"/>
      <c r="J166" s="247"/>
      <c r="K166" s="247"/>
      <c r="L166" s="252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135</v>
      </c>
      <c r="AU166" s="256" t="s">
        <v>82</v>
      </c>
      <c r="AV166" s="15" t="s">
        <v>131</v>
      </c>
      <c r="AW166" s="15" t="s">
        <v>34</v>
      </c>
      <c r="AX166" s="15" t="s">
        <v>80</v>
      </c>
      <c r="AY166" s="256" t="s">
        <v>124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SGSKRNrLDO51KqADq5Tyw5Z1ZwR20Xjet3mPMpEqN0lPtTqtyYGHkncMUEvSjDYOIvlPVP7PRnPMt1z+sOdMcA==" hashValue="JFCTsjMiVLFwZ4QoZD2rcp3n+PJCuaVCY/VEgGLcVtGruQ7BQb1VibFvrri5nhzVsVTyOm+2P3FJERV+08o4KQ==" algorithmName="SHA-512" password="CC35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493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494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495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496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497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498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499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500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501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502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503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79</v>
      </c>
      <c r="F18" s="285" t="s">
        <v>504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505</v>
      </c>
      <c r="F19" s="285" t="s">
        <v>506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507</v>
      </c>
      <c r="F20" s="285" t="s">
        <v>508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86</v>
      </c>
      <c r="F21" s="285" t="s">
        <v>87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400</v>
      </c>
      <c r="F22" s="285" t="s">
        <v>509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510</v>
      </c>
      <c r="F23" s="285" t="s">
        <v>511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512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513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514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515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516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517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518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519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520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110</v>
      </c>
      <c r="F36" s="285"/>
      <c r="G36" s="285" t="s">
        <v>521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522</v>
      </c>
      <c r="F37" s="285"/>
      <c r="G37" s="285" t="s">
        <v>523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53</v>
      </c>
      <c r="F38" s="285"/>
      <c r="G38" s="285" t="s">
        <v>524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54</v>
      </c>
      <c r="F39" s="285"/>
      <c r="G39" s="285" t="s">
        <v>525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111</v>
      </c>
      <c r="F40" s="285"/>
      <c r="G40" s="285" t="s">
        <v>526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112</v>
      </c>
      <c r="F41" s="285"/>
      <c r="G41" s="285" t="s">
        <v>527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528</v>
      </c>
      <c r="F42" s="285"/>
      <c r="G42" s="285" t="s">
        <v>529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530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531</v>
      </c>
      <c r="F44" s="285"/>
      <c r="G44" s="285" t="s">
        <v>532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114</v>
      </c>
      <c r="F45" s="285"/>
      <c r="G45" s="285" t="s">
        <v>533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534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535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536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537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538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539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540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541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542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543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544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545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546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547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548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549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550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551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552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553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554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555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556</v>
      </c>
      <c r="D76" s="303"/>
      <c r="E76" s="303"/>
      <c r="F76" s="303" t="s">
        <v>557</v>
      </c>
      <c r="G76" s="304"/>
      <c r="H76" s="303" t="s">
        <v>54</v>
      </c>
      <c r="I76" s="303" t="s">
        <v>57</v>
      </c>
      <c r="J76" s="303" t="s">
        <v>558</v>
      </c>
      <c r="K76" s="302"/>
    </row>
    <row r="77" s="1" customFormat="1" ht="17.25" customHeight="1">
      <c r="B77" s="300"/>
      <c r="C77" s="305" t="s">
        <v>559</v>
      </c>
      <c r="D77" s="305"/>
      <c r="E77" s="305"/>
      <c r="F77" s="306" t="s">
        <v>560</v>
      </c>
      <c r="G77" s="307"/>
      <c r="H77" s="305"/>
      <c r="I77" s="305"/>
      <c r="J77" s="305" t="s">
        <v>561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53</v>
      </c>
      <c r="D79" s="310"/>
      <c r="E79" s="310"/>
      <c r="F79" s="311" t="s">
        <v>562</v>
      </c>
      <c r="G79" s="312"/>
      <c r="H79" s="288" t="s">
        <v>563</v>
      </c>
      <c r="I79" s="288" t="s">
        <v>564</v>
      </c>
      <c r="J79" s="288">
        <v>20</v>
      </c>
      <c r="K79" s="302"/>
    </row>
    <row r="80" s="1" customFormat="1" ht="15" customHeight="1">
      <c r="B80" s="300"/>
      <c r="C80" s="288" t="s">
        <v>565</v>
      </c>
      <c r="D80" s="288"/>
      <c r="E80" s="288"/>
      <c r="F80" s="311" t="s">
        <v>562</v>
      </c>
      <c r="G80" s="312"/>
      <c r="H80" s="288" t="s">
        <v>566</v>
      </c>
      <c r="I80" s="288" t="s">
        <v>564</v>
      </c>
      <c r="J80" s="288">
        <v>120</v>
      </c>
      <c r="K80" s="302"/>
    </row>
    <row r="81" s="1" customFormat="1" ht="15" customHeight="1">
      <c r="B81" s="313"/>
      <c r="C81" s="288" t="s">
        <v>567</v>
      </c>
      <c r="D81" s="288"/>
      <c r="E81" s="288"/>
      <c r="F81" s="311" t="s">
        <v>568</v>
      </c>
      <c r="G81" s="312"/>
      <c r="H81" s="288" t="s">
        <v>569</v>
      </c>
      <c r="I81" s="288" t="s">
        <v>564</v>
      </c>
      <c r="J81" s="288">
        <v>50</v>
      </c>
      <c r="K81" s="302"/>
    </row>
    <row r="82" s="1" customFormat="1" ht="15" customHeight="1">
      <c r="B82" s="313"/>
      <c r="C82" s="288" t="s">
        <v>570</v>
      </c>
      <c r="D82" s="288"/>
      <c r="E82" s="288"/>
      <c r="F82" s="311" t="s">
        <v>562</v>
      </c>
      <c r="G82" s="312"/>
      <c r="H82" s="288" t="s">
        <v>571</v>
      </c>
      <c r="I82" s="288" t="s">
        <v>572</v>
      </c>
      <c r="J82" s="288"/>
      <c r="K82" s="302"/>
    </row>
    <row r="83" s="1" customFormat="1" ht="15" customHeight="1">
      <c r="B83" s="313"/>
      <c r="C83" s="314" t="s">
        <v>573</v>
      </c>
      <c r="D83" s="314"/>
      <c r="E83" s="314"/>
      <c r="F83" s="315" t="s">
        <v>568</v>
      </c>
      <c r="G83" s="314"/>
      <c r="H83" s="314" t="s">
        <v>574</v>
      </c>
      <c r="I83" s="314" t="s">
        <v>564</v>
      </c>
      <c r="J83" s="314">
        <v>15</v>
      </c>
      <c r="K83" s="302"/>
    </row>
    <row r="84" s="1" customFormat="1" ht="15" customHeight="1">
      <c r="B84" s="313"/>
      <c r="C84" s="314" t="s">
        <v>575</v>
      </c>
      <c r="D84" s="314"/>
      <c r="E84" s="314"/>
      <c r="F84" s="315" t="s">
        <v>568</v>
      </c>
      <c r="G84" s="314"/>
      <c r="H84" s="314" t="s">
        <v>576</v>
      </c>
      <c r="I84" s="314" t="s">
        <v>564</v>
      </c>
      <c r="J84" s="314">
        <v>15</v>
      </c>
      <c r="K84" s="302"/>
    </row>
    <row r="85" s="1" customFormat="1" ht="15" customHeight="1">
      <c r="B85" s="313"/>
      <c r="C85" s="314" t="s">
        <v>577</v>
      </c>
      <c r="D85" s="314"/>
      <c r="E85" s="314"/>
      <c r="F85" s="315" t="s">
        <v>568</v>
      </c>
      <c r="G85" s="314"/>
      <c r="H85" s="314" t="s">
        <v>578</v>
      </c>
      <c r="I85" s="314" t="s">
        <v>564</v>
      </c>
      <c r="J85" s="314">
        <v>20</v>
      </c>
      <c r="K85" s="302"/>
    </row>
    <row r="86" s="1" customFormat="1" ht="15" customHeight="1">
      <c r="B86" s="313"/>
      <c r="C86" s="314" t="s">
        <v>579</v>
      </c>
      <c r="D86" s="314"/>
      <c r="E86" s="314"/>
      <c r="F86" s="315" t="s">
        <v>568</v>
      </c>
      <c r="G86" s="314"/>
      <c r="H86" s="314" t="s">
        <v>580</v>
      </c>
      <c r="I86" s="314" t="s">
        <v>564</v>
      </c>
      <c r="J86" s="314">
        <v>20</v>
      </c>
      <c r="K86" s="302"/>
    </row>
    <row r="87" s="1" customFormat="1" ht="15" customHeight="1">
      <c r="B87" s="313"/>
      <c r="C87" s="288" t="s">
        <v>581</v>
      </c>
      <c r="D87" s="288"/>
      <c r="E87" s="288"/>
      <c r="F87" s="311" t="s">
        <v>568</v>
      </c>
      <c r="G87" s="312"/>
      <c r="H87" s="288" t="s">
        <v>582</v>
      </c>
      <c r="I87" s="288" t="s">
        <v>564</v>
      </c>
      <c r="J87" s="288">
        <v>50</v>
      </c>
      <c r="K87" s="302"/>
    </row>
    <row r="88" s="1" customFormat="1" ht="15" customHeight="1">
      <c r="B88" s="313"/>
      <c r="C88" s="288" t="s">
        <v>583</v>
      </c>
      <c r="D88" s="288"/>
      <c r="E88" s="288"/>
      <c r="F88" s="311" t="s">
        <v>568</v>
      </c>
      <c r="G88" s="312"/>
      <c r="H88" s="288" t="s">
        <v>584</v>
      </c>
      <c r="I88" s="288" t="s">
        <v>564</v>
      </c>
      <c r="J88" s="288">
        <v>20</v>
      </c>
      <c r="K88" s="302"/>
    </row>
    <row r="89" s="1" customFormat="1" ht="15" customHeight="1">
      <c r="B89" s="313"/>
      <c r="C89" s="288" t="s">
        <v>585</v>
      </c>
      <c r="D89" s="288"/>
      <c r="E89" s="288"/>
      <c r="F89" s="311" t="s">
        <v>568</v>
      </c>
      <c r="G89" s="312"/>
      <c r="H89" s="288" t="s">
        <v>586</v>
      </c>
      <c r="I89" s="288" t="s">
        <v>564</v>
      </c>
      <c r="J89" s="288">
        <v>20</v>
      </c>
      <c r="K89" s="302"/>
    </row>
    <row r="90" s="1" customFormat="1" ht="15" customHeight="1">
      <c r="B90" s="313"/>
      <c r="C90" s="288" t="s">
        <v>587</v>
      </c>
      <c r="D90" s="288"/>
      <c r="E90" s="288"/>
      <c r="F90" s="311" t="s">
        <v>568</v>
      </c>
      <c r="G90" s="312"/>
      <c r="H90" s="288" t="s">
        <v>588</v>
      </c>
      <c r="I90" s="288" t="s">
        <v>564</v>
      </c>
      <c r="J90" s="288">
        <v>50</v>
      </c>
      <c r="K90" s="302"/>
    </row>
    <row r="91" s="1" customFormat="1" ht="15" customHeight="1">
      <c r="B91" s="313"/>
      <c r="C91" s="288" t="s">
        <v>589</v>
      </c>
      <c r="D91" s="288"/>
      <c r="E91" s="288"/>
      <c r="F91" s="311" t="s">
        <v>568</v>
      </c>
      <c r="G91" s="312"/>
      <c r="H91" s="288" t="s">
        <v>589</v>
      </c>
      <c r="I91" s="288" t="s">
        <v>564</v>
      </c>
      <c r="J91" s="288">
        <v>50</v>
      </c>
      <c r="K91" s="302"/>
    </row>
    <row r="92" s="1" customFormat="1" ht="15" customHeight="1">
      <c r="B92" s="313"/>
      <c r="C92" s="288" t="s">
        <v>590</v>
      </c>
      <c r="D92" s="288"/>
      <c r="E92" s="288"/>
      <c r="F92" s="311" t="s">
        <v>568</v>
      </c>
      <c r="G92" s="312"/>
      <c r="H92" s="288" t="s">
        <v>591</v>
      </c>
      <c r="I92" s="288" t="s">
        <v>564</v>
      </c>
      <c r="J92" s="288">
        <v>255</v>
      </c>
      <c r="K92" s="302"/>
    </row>
    <row r="93" s="1" customFormat="1" ht="15" customHeight="1">
      <c r="B93" s="313"/>
      <c r="C93" s="288" t="s">
        <v>592</v>
      </c>
      <c r="D93" s="288"/>
      <c r="E93" s="288"/>
      <c r="F93" s="311" t="s">
        <v>562</v>
      </c>
      <c r="G93" s="312"/>
      <c r="H93" s="288" t="s">
        <v>593</v>
      </c>
      <c r="I93" s="288" t="s">
        <v>594</v>
      </c>
      <c r="J93" s="288"/>
      <c r="K93" s="302"/>
    </row>
    <row r="94" s="1" customFormat="1" ht="15" customHeight="1">
      <c r="B94" s="313"/>
      <c r="C94" s="288" t="s">
        <v>595</v>
      </c>
      <c r="D94" s="288"/>
      <c r="E94" s="288"/>
      <c r="F94" s="311" t="s">
        <v>562</v>
      </c>
      <c r="G94" s="312"/>
      <c r="H94" s="288" t="s">
        <v>596</v>
      </c>
      <c r="I94" s="288" t="s">
        <v>597</v>
      </c>
      <c r="J94" s="288"/>
      <c r="K94" s="302"/>
    </row>
    <row r="95" s="1" customFormat="1" ht="15" customHeight="1">
      <c r="B95" s="313"/>
      <c r="C95" s="288" t="s">
        <v>598</v>
      </c>
      <c r="D95" s="288"/>
      <c r="E95" s="288"/>
      <c r="F95" s="311" t="s">
        <v>562</v>
      </c>
      <c r="G95" s="312"/>
      <c r="H95" s="288" t="s">
        <v>598</v>
      </c>
      <c r="I95" s="288" t="s">
        <v>597</v>
      </c>
      <c r="J95" s="288"/>
      <c r="K95" s="302"/>
    </row>
    <row r="96" s="1" customFormat="1" ht="15" customHeight="1">
      <c r="B96" s="313"/>
      <c r="C96" s="288" t="s">
        <v>38</v>
      </c>
      <c r="D96" s="288"/>
      <c r="E96" s="288"/>
      <c r="F96" s="311" t="s">
        <v>562</v>
      </c>
      <c r="G96" s="312"/>
      <c r="H96" s="288" t="s">
        <v>599</v>
      </c>
      <c r="I96" s="288" t="s">
        <v>597</v>
      </c>
      <c r="J96" s="288"/>
      <c r="K96" s="302"/>
    </row>
    <row r="97" s="1" customFormat="1" ht="15" customHeight="1">
      <c r="B97" s="313"/>
      <c r="C97" s="288" t="s">
        <v>48</v>
      </c>
      <c r="D97" s="288"/>
      <c r="E97" s="288"/>
      <c r="F97" s="311" t="s">
        <v>562</v>
      </c>
      <c r="G97" s="312"/>
      <c r="H97" s="288" t="s">
        <v>600</v>
      </c>
      <c r="I97" s="288" t="s">
        <v>597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601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556</v>
      </c>
      <c r="D103" s="303"/>
      <c r="E103" s="303"/>
      <c r="F103" s="303" t="s">
        <v>557</v>
      </c>
      <c r="G103" s="304"/>
      <c r="H103" s="303" t="s">
        <v>54</v>
      </c>
      <c r="I103" s="303" t="s">
        <v>57</v>
      </c>
      <c r="J103" s="303" t="s">
        <v>558</v>
      </c>
      <c r="K103" s="302"/>
    </row>
    <row r="104" s="1" customFormat="1" ht="17.25" customHeight="1">
      <c r="B104" s="300"/>
      <c r="C104" s="305" t="s">
        <v>559</v>
      </c>
      <c r="D104" s="305"/>
      <c r="E104" s="305"/>
      <c r="F104" s="306" t="s">
        <v>560</v>
      </c>
      <c r="G104" s="307"/>
      <c r="H104" s="305"/>
      <c r="I104" s="305"/>
      <c r="J104" s="305" t="s">
        <v>561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53</v>
      </c>
      <c r="D106" s="310"/>
      <c r="E106" s="310"/>
      <c r="F106" s="311" t="s">
        <v>562</v>
      </c>
      <c r="G106" s="288"/>
      <c r="H106" s="288" t="s">
        <v>602</v>
      </c>
      <c r="I106" s="288" t="s">
        <v>564</v>
      </c>
      <c r="J106" s="288">
        <v>20</v>
      </c>
      <c r="K106" s="302"/>
    </row>
    <row r="107" s="1" customFormat="1" ht="15" customHeight="1">
      <c r="B107" s="300"/>
      <c r="C107" s="288" t="s">
        <v>565</v>
      </c>
      <c r="D107" s="288"/>
      <c r="E107" s="288"/>
      <c r="F107" s="311" t="s">
        <v>562</v>
      </c>
      <c r="G107" s="288"/>
      <c r="H107" s="288" t="s">
        <v>602</v>
      </c>
      <c r="I107" s="288" t="s">
        <v>564</v>
      </c>
      <c r="J107" s="288">
        <v>120</v>
      </c>
      <c r="K107" s="302"/>
    </row>
    <row r="108" s="1" customFormat="1" ht="15" customHeight="1">
      <c r="B108" s="313"/>
      <c r="C108" s="288" t="s">
        <v>567</v>
      </c>
      <c r="D108" s="288"/>
      <c r="E108" s="288"/>
      <c r="F108" s="311" t="s">
        <v>568</v>
      </c>
      <c r="G108" s="288"/>
      <c r="H108" s="288" t="s">
        <v>602</v>
      </c>
      <c r="I108" s="288" t="s">
        <v>564</v>
      </c>
      <c r="J108" s="288">
        <v>50</v>
      </c>
      <c r="K108" s="302"/>
    </row>
    <row r="109" s="1" customFormat="1" ht="15" customHeight="1">
      <c r="B109" s="313"/>
      <c r="C109" s="288" t="s">
        <v>570</v>
      </c>
      <c r="D109" s="288"/>
      <c r="E109" s="288"/>
      <c r="F109" s="311" t="s">
        <v>562</v>
      </c>
      <c r="G109" s="288"/>
      <c r="H109" s="288" t="s">
        <v>602</v>
      </c>
      <c r="I109" s="288" t="s">
        <v>572</v>
      </c>
      <c r="J109" s="288"/>
      <c r="K109" s="302"/>
    </row>
    <row r="110" s="1" customFormat="1" ht="15" customHeight="1">
      <c r="B110" s="313"/>
      <c r="C110" s="288" t="s">
        <v>581</v>
      </c>
      <c r="D110" s="288"/>
      <c r="E110" s="288"/>
      <c r="F110" s="311" t="s">
        <v>568</v>
      </c>
      <c r="G110" s="288"/>
      <c r="H110" s="288" t="s">
        <v>602</v>
      </c>
      <c r="I110" s="288" t="s">
        <v>564</v>
      </c>
      <c r="J110" s="288">
        <v>50</v>
      </c>
      <c r="K110" s="302"/>
    </row>
    <row r="111" s="1" customFormat="1" ht="15" customHeight="1">
      <c r="B111" s="313"/>
      <c r="C111" s="288" t="s">
        <v>589</v>
      </c>
      <c r="D111" s="288"/>
      <c r="E111" s="288"/>
      <c r="F111" s="311" t="s">
        <v>568</v>
      </c>
      <c r="G111" s="288"/>
      <c r="H111" s="288" t="s">
        <v>602</v>
      </c>
      <c r="I111" s="288" t="s">
        <v>564</v>
      </c>
      <c r="J111" s="288">
        <v>50</v>
      </c>
      <c r="K111" s="302"/>
    </row>
    <row r="112" s="1" customFormat="1" ht="15" customHeight="1">
      <c r="B112" s="313"/>
      <c r="C112" s="288" t="s">
        <v>587</v>
      </c>
      <c r="D112" s="288"/>
      <c r="E112" s="288"/>
      <c r="F112" s="311" t="s">
        <v>568</v>
      </c>
      <c r="G112" s="288"/>
      <c r="H112" s="288" t="s">
        <v>602</v>
      </c>
      <c r="I112" s="288" t="s">
        <v>564</v>
      </c>
      <c r="J112" s="288">
        <v>50</v>
      </c>
      <c r="K112" s="302"/>
    </row>
    <row r="113" s="1" customFormat="1" ht="15" customHeight="1">
      <c r="B113" s="313"/>
      <c r="C113" s="288" t="s">
        <v>53</v>
      </c>
      <c r="D113" s="288"/>
      <c r="E113" s="288"/>
      <c r="F113" s="311" t="s">
        <v>562</v>
      </c>
      <c r="G113" s="288"/>
      <c r="H113" s="288" t="s">
        <v>603</v>
      </c>
      <c r="I113" s="288" t="s">
        <v>564</v>
      </c>
      <c r="J113" s="288">
        <v>20</v>
      </c>
      <c r="K113" s="302"/>
    </row>
    <row r="114" s="1" customFormat="1" ht="15" customHeight="1">
      <c r="B114" s="313"/>
      <c r="C114" s="288" t="s">
        <v>604</v>
      </c>
      <c r="D114" s="288"/>
      <c r="E114" s="288"/>
      <c r="F114" s="311" t="s">
        <v>562</v>
      </c>
      <c r="G114" s="288"/>
      <c r="H114" s="288" t="s">
        <v>605</v>
      </c>
      <c r="I114" s="288" t="s">
        <v>564</v>
      </c>
      <c r="J114" s="288">
        <v>120</v>
      </c>
      <c r="K114" s="302"/>
    </row>
    <row r="115" s="1" customFormat="1" ht="15" customHeight="1">
      <c r="B115" s="313"/>
      <c r="C115" s="288" t="s">
        <v>38</v>
      </c>
      <c r="D115" s="288"/>
      <c r="E115" s="288"/>
      <c r="F115" s="311" t="s">
        <v>562</v>
      </c>
      <c r="G115" s="288"/>
      <c r="H115" s="288" t="s">
        <v>606</v>
      </c>
      <c r="I115" s="288" t="s">
        <v>597</v>
      </c>
      <c r="J115" s="288"/>
      <c r="K115" s="302"/>
    </row>
    <row r="116" s="1" customFormat="1" ht="15" customHeight="1">
      <c r="B116" s="313"/>
      <c r="C116" s="288" t="s">
        <v>48</v>
      </c>
      <c r="D116" s="288"/>
      <c r="E116" s="288"/>
      <c r="F116" s="311" t="s">
        <v>562</v>
      </c>
      <c r="G116" s="288"/>
      <c r="H116" s="288" t="s">
        <v>607</v>
      </c>
      <c r="I116" s="288" t="s">
        <v>597</v>
      </c>
      <c r="J116" s="288"/>
      <c r="K116" s="302"/>
    </row>
    <row r="117" s="1" customFormat="1" ht="15" customHeight="1">
      <c r="B117" s="313"/>
      <c r="C117" s="288" t="s">
        <v>57</v>
      </c>
      <c r="D117" s="288"/>
      <c r="E117" s="288"/>
      <c r="F117" s="311" t="s">
        <v>562</v>
      </c>
      <c r="G117" s="288"/>
      <c r="H117" s="288" t="s">
        <v>608</v>
      </c>
      <c r="I117" s="288" t="s">
        <v>609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610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556</v>
      </c>
      <c r="D123" s="303"/>
      <c r="E123" s="303"/>
      <c r="F123" s="303" t="s">
        <v>557</v>
      </c>
      <c r="G123" s="304"/>
      <c r="H123" s="303" t="s">
        <v>54</v>
      </c>
      <c r="I123" s="303" t="s">
        <v>57</v>
      </c>
      <c r="J123" s="303" t="s">
        <v>558</v>
      </c>
      <c r="K123" s="332"/>
    </row>
    <row r="124" s="1" customFormat="1" ht="17.25" customHeight="1">
      <c r="B124" s="331"/>
      <c r="C124" s="305" t="s">
        <v>559</v>
      </c>
      <c r="D124" s="305"/>
      <c r="E124" s="305"/>
      <c r="F124" s="306" t="s">
        <v>560</v>
      </c>
      <c r="G124" s="307"/>
      <c r="H124" s="305"/>
      <c r="I124" s="305"/>
      <c r="J124" s="305" t="s">
        <v>561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565</v>
      </c>
      <c r="D126" s="310"/>
      <c r="E126" s="310"/>
      <c r="F126" s="311" t="s">
        <v>562</v>
      </c>
      <c r="G126" s="288"/>
      <c r="H126" s="288" t="s">
        <v>602</v>
      </c>
      <c r="I126" s="288" t="s">
        <v>564</v>
      </c>
      <c r="J126" s="288">
        <v>120</v>
      </c>
      <c r="K126" s="336"/>
    </row>
    <row r="127" s="1" customFormat="1" ht="15" customHeight="1">
      <c r="B127" s="333"/>
      <c r="C127" s="288" t="s">
        <v>611</v>
      </c>
      <c r="D127" s="288"/>
      <c r="E127" s="288"/>
      <c r="F127" s="311" t="s">
        <v>562</v>
      </c>
      <c r="G127" s="288"/>
      <c r="H127" s="288" t="s">
        <v>612</v>
      </c>
      <c r="I127" s="288" t="s">
        <v>564</v>
      </c>
      <c r="J127" s="288" t="s">
        <v>613</v>
      </c>
      <c r="K127" s="336"/>
    </row>
    <row r="128" s="1" customFormat="1" ht="15" customHeight="1">
      <c r="B128" s="333"/>
      <c r="C128" s="288" t="s">
        <v>510</v>
      </c>
      <c r="D128" s="288"/>
      <c r="E128" s="288"/>
      <c r="F128" s="311" t="s">
        <v>562</v>
      </c>
      <c r="G128" s="288"/>
      <c r="H128" s="288" t="s">
        <v>614</v>
      </c>
      <c r="I128" s="288" t="s">
        <v>564</v>
      </c>
      <c r="J128" s="288" t="s">
        <v>613</v>
      </c>
      <c r="K128" s="336"/>
    </row>
    <row r="129" s="1" customFormat="1" ht="15" customHeight="1">
      <c r="B129" s="333"/>
      <c r="C129" s="288" t="s">
        <v>573</v>
      </c>
      <c r="D129" s="288"/>
      <c r="E129" s="288"/>
      <c r="F129" s="311" t="s">
        <v>568</v>
      </c>
      <c r="G129" s="288"/>
      <c r="H129" s="288" t="s">
        <v>574</v>
      </c>
      <c r="I129" s="288" t="s">
        <v>564</v>
      </c>
      <c r="J129" s="288">
        <v>15</v>
      </c>
      <c r="K129" s="336"/>
    </row>
    <row r="130" s="1" customFormat="1" ht="15" customHeight="1">
      <c r="B130" s="333"/>
      <c r="C130" s="314" t="s">
        <v>575</v>
      </c>
      <c r="D130" s="314"/>
      <c r="E130" s="314"/>
      <c r="F130" s="315" t="s">
        <v>568</v>
      </c>
      <c r="G130" s="314"/>
      <c r="H130" s="314" t="s">
        <v>576</v>
      </c>
      <c r="I130" s="314" t="s">
        <v>564</v>
      </c>
      <c r="J130" s="314">
        <v>15</v>
      </c>
      <c r="K130" s="336"/>
    </row>
    <row r="131" s="1" customFormat="1" ht="15" customHeight="1">
      <c r="B131" s="333"/>
      <c r="C131" s="314" t="s">
        <v>577</v>
      </c>
      <c r="D131" s="314"/>
      <c r="E131" s="314"/>
      <c r="F131" s="315" t="s">
        <v>568</v>
      </c>
      <c r="G131" s="314"/>
      <c r="H131" s="314" t="s">
        <v>578</v>
      </c>
      <c r="I131" s="314" t="s">
        <v>564</v>
      </c>
      <c r="J131" s="314">
        <v>20</v>
      </c>
      <c r="K131" s="336"/>
    </row>
    <row r="132" s="1" customFormat="1" ht="15" customHeight="1">
      <c r="B132" s="333"/>
      <c r="C132" s="314" t="s">
        <v>579</v>
      </c>
      <c r="D132" s="314"/>
      <c r="E132" s="314"/>
      <c r="F132" s="315" t="s">
        <v>568</v>
      </c>
      <c r="G132" s="314"/>
      <c r="H132" s="314" t="s">
        <v>580</v>
      </c>
      <c r="I132" s="314" t="s">
        <v>564</v>
      </c>
      <c r="J132" s="314">
        <v>20</v>
      </c>
      <c r="K132" s="336"/>
    </row>
    <row r="133" s="1" customFormat="1" ht="15" customHeight="1">
      <c r="B133" s="333"/>
      <c r="C133" s="288" t="s">
        <v>567</v>
      </c>
      <c r="D133" s="288"/>
      <c r="E133" s="288"/>
      <c r="F133" s="311" t="s">
        <v>568</v>
      </c>
      <c r="G133" s="288"/>
      <c r="H133" s="288" t="s">
        <v>602</v>
      </c>
      <c r="I133" s="288" t="s">
        <v>564</v>
      </c>
      <c r="J133" s="288">
        <v>50</v>
      </c>
      <c r="K133" s="336"/>
    </row>
    <row r="134" s="1" customFormat="1" ht="15" customHeight="1">
      <c r="B134" s="333"/>
      <c r="C134" s="288" t="s">
        <v>581</v>
      </c>
      <c r="D134" s="288"/>
      <c r="E134" s="288"/>
      <c r="F134" s="311" t="s">
        <v>568</v>
      </c>
      <c r="G134" s="288"/>
      <c r="H134" s="288" t="s">
        <v>602</v>
      </c>
      <c r="I134" s="288" t="s">
        <v>564</v>
      </c>
      <c r="J134" s="288">
        <v>50</v>
      </c>
      <c r="K134" s="336"/>
    </row>
    <row r="135" s="1" customFormat="1" ht="15" customHeight="1">
      <c r="B135" s="333"/>
      <c r="C135" s="288" t="s">
        <v>587</v>
      </c>
      <c r="D135" s="288"/>
      <c r="E135" s="288"/>
      <c r="F135" s="311" t="s">
        <v>568</v>
      </c>
      <c r="G135" s="288"/>
      <c r="H135" s="288" t="s">
        <v>602</v>
      </c>
      <c r="I135" s="288" t="s">
        <v>564</v>
      </c>
      <c r="J135" s="288">
        <v>50</v>
      </c>
      <c r="K135" s="336"/>
    </row>
    <row r="136" s="1" customFormat="1" ht="15" customHeight="1">
      <c r="B136" s="333"/>
      <c r="C136" s="288" t="s">
        <v>589</v>
      </c>
      <c r="D136" s="288"/>
      <c r="E136" s="288"/>
      <c r="F136" s="311" t="s">
        <v>568</v>
      </c>
      <c r="G136" s="288"/>
      <c r="H136" s="288" t="s">
        <v>602</v>
      </c>
      <c r="I136" s="288" t="s">
        <v>564</v>
      </c>
      <c r="J136" s="288">
        <v>50</v>
      </c>
      <c r="K136" s="336"/>
    </row>
    <row r="137" s="1" customFormat="1" ht="15" customHeight="1">
      <c r="B137" s="333"/>
      <c r="C137" s="288" t="s">
        <v>590</v>
      </c>
      <c r="D137" s="288"/>
      <c r="E137" s="288"/>
      <c r="F137" s="311" t="s">
        <v>568</v>
      </c>
      <c r="G137" s="288"/>
      <c r="H137" s="288" t="s">
        <v>615</v>
      </c>
      <c r="I137" s="288" t="s">
        <v>564</v>
      </c>
      <c r="J137" s="288">
        <v>255</v>
      </c>
      <c r="K137" s="336"/>
    </row>
    <row r="138" s="1" customFormat="1" ht="15" customHeight="1">
      <c r="B138" s="333"/>
      <c r="C138" s="288" t="s">
        <v>592</v>
      </c>
      <c r="D138" s="288"/>
      <c r="E138" s="288"/>
      <c r="F138" s="311" t="s">
        <v>562</v>
      </c>
      <c r="G138" s="288"/>
      <c r="H138" s="288" t="s">
        <v>616</v>
      </c>
      <c r="I138" s="288" t="s">
        <v>594</v>
      </c>
      <c r="J138" s="288"/>
      <c r="K138" s="336"/>
    </row>
    <row r="139" s="1" customFormat="1" ht="15" customHeight="1">
      <c r="B139" s="333"/>
      <c r="C139" s="288" t="s">
        <v>595</v>
      </c>
      <c r="D139" s="288"/>
      <c r="E139" s="288"/>
      <c r="F139" s="311" t="s">
        <v>562</v>
      </c>
      <c r="G139" s="288"/>
      <c r="H139" s="288" t="s">
        <v>617</v>
      </c>
      <c r="I139" s="288" t="s">
        <v>597</v>
      </c>
      <c r="J139" s="288"/>
      <c r="K139" s="336"/>
    </row>
    <row r="140" s="1" customFormat="1" ht="15" customHeight="1">
      <c r="B140" s="333"/>
      <c r="C140" s="288" t="s">
        <v>598</v>
      </c>
      <c r="D140" s="288"/>
      <c r="E140" s="288"/>
      <c r="F140" s="311" t="s">
        <v>562</v>
      </c>
      <c r="G140" s="288"/>
      <c r="H140" s="288" t="s">
        <v>598</v>
      </c>
      <c r="I140" s="288" t="s">
        <v>597</v>
      </c>
      <c r="J140" s="288"/>
      <c r="K140" s="336"/>
    </row>
    <row r="141" s="1" customFormat="1" ht="15" customHeight="1">
      <c r="B141" s="333"/>
      <c r="C141" s="288" t="s">
        <v>38</v>
      </c>
      <c r="D141" s="288"/>
      <c r="E141" s="288"/>
      <c r="F141" s="311" t="s">
        <v>562</v>
      </c>
      <c r="G141" s="288"/>
      <c r="H141" s="288" t="s">
        <v>618</v>
      </c>
      <c r="I141" s="288" t="s">
        <v>597</v>
      </c>
      <c r="J141" s="288"/>
      <c r="K141" s="336"/>
    </row>
    <row r="142" s="1" customFormat="1" ht="15" customHeight="1">
      <c r="B142" s="333"/>
      <c r="C142" s="288" t="s">
        <v>619</v>
      </c>
      <c r="D142" s="288"/>
      <c r="E142" s="288"/>
      <c r="F142" s="311" t="s">
        <v>562</v>
      </c>
      <c r="G142" s="288"/>
      <c r="H142" s="288" t="s">
        <v>620</v>
      </c>
      <c r="I142" s="288" t="s">
        <v>597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621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556</v>
      </c>
      <c r="D148" s="303"/>
      <c r="E148" s="303"/>
      <c r="F148" s="303" t="s">
        <v>557</v>
      </c>
      <c r="G148" s="304"/>
      <c r="H148" s="303" t="s">
        <v>54</v>
      </c>
      <c r="I148" s="303" t="s">
        <v>57</v>
      </c>
      <c r="J148" s="303" t="s">
        <v>558</v>
      </c>
      <c r="K148" s="302"/>
    </row>
    <row r="149" s="1" customFormat="1" ht="17.25" customHeight="1">
      <c r="B149" s="300"/>
      <c r="C149" s="305" t="s">
        <v>559</v>
      </c>
      <c r="D149" s="305"/>
      <c r="E149" s="305"/>
      <c r="F149" s="306" t="s">
        <v>560</v>
      </c>
      <c r="G149" s="307"/>
      <c r="H149" s="305"/>
      <c r="I149" s="305"/>
      <c r="J149" s="305" t="s">
        <v>561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565</v>
      </c>
      <c r="D151" s="288"/>
      <c r="E151" s="288"/>
      <c r="F151" s="341" t="s">
        <v>562</v>
      </c>
      <c r="G151" s="288"/>
      <c r="H151" s="340" t="s">
        <v>602</v>
      </c>
      <c r="I151" s="340" t="s">
        <v>564</v>
      </c>
      <c r="J151" s="340">
        <v>120</v>
      </c>
      <c r="K151" s="336"/>
    </row>
    <row r="152" s="1" customFormat="1" ht="15" customHeight="1">
      <c r="B152" s="313"/>
      <c r="C152" s="340" t="s">
        <v>611</v>
      </c>
      <c r="D152" s="288"/>
      <c r="E152" s="288"/>
      <c r="F152" s="341" t="s">
        <v>562</v>
      </c>
      <c r="G152" s="288"/>
      <c r="H152" s="340" t="s">
        <v>622</v>
      </c>
      <c r="I152" s="340" t="s">
        <v>564</v>
      </c>
      <c r="J152" s="340" t="s">
        <v>613</v>
      </c>
      <c r="K152" s="336"/>
    </row>
    <row r="153" s="1" customFormat="1" ht="15" customHeight="1">
      <c r="B153" s="313"/>
      <c r="C153" s="340" t="s">
        <v>510</v>
      </c>
      <c r="D153" s="288"/>
      <c r="E153" s="288"/>
      <c r="F153" s="341" t="s">
        <v>562</v>
      </c>
      <c r="G153" s="288"/>
      <c r="H153" s="340" t="s">
        <v>623</v>
      </c>
      <c r="I153" s="340" t="s">
        <v>564</v>
      </c>
      <c r="J153" s="340" t="s">
        <v>613</v>
      </c>
      <c r="K153" s="336"/>
    </row>
    <row r="154" s="1" customFormat="1" ht="15" customHeight="1">
      <c r="B154" s="313"/>
      <c r="C154" s="340" t="s">
        <v>567</v>
      </c>
      <c r="D154" s="288"/>
      <c r="E154" s="288"/>
      <c r="F154" s="341" t="s">
        <v>568</v>
      </c>
      <c r="G154" s="288"/>
      <c r="H154" s="340" t="s">
        <v>602</v>
      </c>
      <c r="I154" s="340" t="s">
        <v>564</v>
      </c>
      <c r="J154" s="340">
        <v>50</v>
      </c>
      <c r="K154" s="336"/>
    </row>
    <row r="155" s="1" customFormat="1" ht="15" customHeight="1">
      <c r="B155" s="313"/>
      <c r="C155" s="340" t="s">
        <v>570</v>
      </c>
      <c r="D155" s="288"/>
      <c r="E155" s="288"/>
      <c r="F155" s="341" t="s">
        <v>562</v>
      </c>
      <c r="G155" s="288"/>
      <c r="H155" s="340" t="s">
        <v>602</v>
      </c>
      <c r="I155" s="340" t="s">
        <v>572</v>
      </c>
      <c r="J155" s="340"/>
      <c r="K155" s="336"/>
    </row>
    <row r="156" s="1" customFormat="1" ht="15" customHeight="1">
      <c r="B156" s="313"/>
      <c r="C156" s="340" t="s">
        <v>581</v>
      </c>
      <c r="D156" s="288"/>
      <c r="E156" s="288"/>
      <c r="F156" s="341" t="s">
        <v>568</v>
      </c>
      <c r="G156" s="288"/>
      <c r="H156" s="340" t="s">
        <v>602</v>
      </c>
      <c r="I156" s="340" t="s">
        <v>564</v>
      </c>
      <c r="J156" s="340">
        <v>50</v>
      </c>
      <c r="K156" s="336"/>
    </row>
    <row r="157" s="1" customFormat="1" ht="15" customHeight="1">
      <c r="B157" s="313"/>
      <c r="C157" s="340" t="s">
        <v>589</v>
      </c>
      <c r="D157" s="288"/>
      <c r="E157" s="288"/>
      <c r="F157" s="341" t="s">
        <v>568</v>
      </c>
      <c r="G157" s="288"/>
      <c r="H157" s="340" t="s">
        <v>602</v>
      </c>
      <c r="I157" s="340" t="s">
        <v>564</v>
      </c>
      <c r="J157" s="340">
        <v>50</v>
      </c>
      <c r="K157" s="336"/>
    </row>
    <row r="158" s="1" customFormat="1" ht="15" customHeight="1">
      <c r="B158" s="313"/>
      <c r="C158" s="340" t="s">
        <v>587</v>
      </c>
      <c r="D158" s="288"/>
      <c r="E158" s="288"/>
      <c r="F158" s="341" t="s">
        <v>568</v>
      </c>
      <c r="G158" s="288"/>
      <c r="H158" s="340" t="s">
        <v>602</v>
      </c>
      <c r="I158" s="340" t="s">
        <v>564</v>
      </c>
      <c r="J158" s="340">
        <v>50</v>
      </c>
      <c r="K158" s="336"/>
    </row>
    <row r="159" s="1" customFormat="1" ht="15" customHeight="1">
      <c r="B159" s="313"/>
      <c r="C159" s="340" t="s">
        <v>94</v>
      </c>
      <c r="D159" s="288"/>
      <c r="E159" s="288"/>
      <c r="F159" s="341" t="s">
        <v>562</v>
      </c>
      <c r="G159" s="288"/>
      <c r="H159" s="340" t="s">
        <v>624</v>
      </c>
      <c r="I159" s="340" t="s">
        <v>564</v>
      </c>
      <c r="J159" s="340" t="s">
        <v>625</v>
      </c>
      <c r="K159" s="336"/>
    </row>
    <row r="160" s="1" customFormat="1" ht="15" customHeight="1">
      <c r="B160" s="313"/>
      <c r="C160" s="340" t="s">
        <v>626</v>
      </c>
      <c r="D160" s="288"/>
      <c r="E160" s="288"/>
      <c r="F160" s="341" t="s">
        <v>562</v>
      </c>
      <c r="G160" s="288"/>
      <c r="H160" s="340" t="s">
        <v>627</v>
      </c>
      <c r="I160" s="340" t="s">
        <v>597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628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556</v>
      </c>
      <c r="D166" s="303"/>
      <c r="E166" s="303"/>
      <c r="F166" s="303" t="s">
        <v>557</v>
      </c>
      <c r="G166" s="345"/>
      <c r="H166" s="346" t="s">
        <v>54</v>
      </c>
      <c r="I166" s="346" t="s">
        <v>57</v>
      </c>
      <c r="J166" s="303" t="s">
        <v>558</v>
      </c>
      <c r="K166" s="280"/>
    </row>
    <row r="167" s="1" customFormat="1" ht="17.25" customHeight="1">
      <c r="B167" s="281"/>
      <c r="C167" s="305" t="s">
        <v>559</v>
      </c>
      <c r="D167" s="305"/>
      <c r="E167" s="305"/>
      <c r="F167" s="306" t="s">
        <v>560</v>
      </c>
      <c r="G167" s="347"/>
      <c r="H167" s="348"/>
      <c r="I167" s="348"/>
      <c r="J167" s="305" t="s">
        <v>561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565</v>
      </c>
      <c r="D169" s="288"/>
      <c r="E169" s="288"/>
      <c r="F169" s="311" t="s">
        <v>562</v>
      </c>
      <c r="G169" s="288"/>
      <c r="H169" s="288" t="s">
        <v>602</v>
      </c>
      <c r="I169" s="288" t="s">
        <v>564</v>
      </c>
      <c r="J169" s="288">
        <v>120</v>
      </c>
      <c r="K169" s="336"/>
    </row>
    <row r="170" s="1" customFormat="1" ht="15" customHeight="1">
      <c r="B170" s="313"/>
      <c r="C170" s="288" t="s">
        <v>611</v>
      </c>
      <c r="D170" s="288"/>
      <c r="E170" s="288"/>
      <c r="F170" s="311" t="s">
        <v>562</v>
      </c>
      <c r="G170" s="288"/>
      <c r="H170" s="288" t="s">
        <v>612</v>
      </c>
      <c r="I170" s="288" t="s">
        <v>564</v>
      </c>
      <c r="J170" s="288" t="s">
        <v>613</v>
      </c>
      <c r="K170" s="336"/>
    </row>
    <row r="171" s="1" customFormat="1" ht="15" customHeight="1">
      <c r="B171" s="313"/>
      <c r="C171" s="288" t="s">
        <v>510</v>
      </c>
      <c r="D171" s="288"/>
      <c r="E171" s="288"/>
      <c r="F171" s="311" t="s">
        <v>562</v>
      </c>
      <c r="G171" s="288"/>
      <c r="H171" s="288" t="s">
        <v>629</v>
      </c>
      <c r="I171" s="288" t="s">
        <v>564</v>
      </c>
      <c r="J171" s="288" t="s">
        <v>613</v>
      </c>
      <c r="K171" s="336"/>
    </row>
    <row r="172" s="1" customFormat="1" ht="15" customHeight="1">
      <c r="B172" s="313"/>
      <c r="C172" s="288" t="s">
        <v>567</v>
      </c>
      <c r="D172" s="288"/>
      <c r="E172" s="288"/>
      <c r="F172" s="311" t="s">
        <v>568</v>
      </c>
      <c r="G172" s="288"/>
      <c r="H172" s="288" t="s">
        <v>629</v>
      </c>
      <c r="I172" s="288" t="s">
        <v>564</v>
      </c>
      <c r="J172" s="288">
        <v>50</v>
      </c>
      <c r="K172" s="336"/>
    </row>
    <row r="173" s="1" customFormat="1" ht="15" customHeight="1">
      <c r="B173" s="313"/>
      <c r="C173" s="288" t="s">
        <v>570</v>
      </c>
      <c r="D173" s="288"/>
      <c r="E173" s="288"/>
      <c r="F173" s="311" t="s">
        <v>562</v>
      </c>
      <c r="G173" s="288"/>
      <c r="H173" s="288" t="s">
        <v>629</v>
      </c>
      <c r="I173" s="288" t="s">
        <v>572</v>
      </c>
      <c r="J173" s="288"/>
      <c r="K173" s="336"/>
    </row>
    <row r="174" s="1" customFormat="1" ht="15" customHeight="1">
      <c r="B174" s="313"/>
      <c r="C174" s="288" t="s">
        <v>581</v>
      </c>
      <c r="D174" s="288"/>
      <c r="E174" s="288"/>
      <c r="F174" s="311" t="s">
        <v>568</v>
      </c>
      <c r="G174" s="288"/>
      <c r="H174" s="288" t="s">
        <v>629</v>
      </c>
      <c r="I174" s="288" t="s">
        <v>564</v>
      </c>
      <c r="J174" s="288">
        <v>50</v>
      </c>
      <c r="K174" s="336"/>
    </row>
    <row r="175" s="1" customFormat="1" ht="15" customHeight="1">
      <c r="B175" s="313"/>
      <c r="C175" s="288" t="s">
        <v>589</v>
      </c>
      <c r="D175" s="288"/>
      <c r="E175" s="288"/>
      <c r="F175" s="311" t="s">
        <v>568</v>
      </c>
      <c r="G175" s="288"/>
      <c r="H175" s="288" t="s">
        <v>629</v>
      </c>
      <c r="I175" s="288" t="s">
        <v>564</v>
      </c>
      <c r="J175" s="288">
        <v>50</v>
      </c>
      <c r="K175" s="336"/>
    </row>
    <row r="176" s="1" customFormat="1" ht="15" customHeight="1">
      <c r="B176" s="313"/>
      <c r="C176" s="288" t="s">
        <v>587</v>
      </c>
      <c r="D176" s="288"/>
      <c r="E176" s="288"/>
      <c r="F176" s="311" t="s">
        <v>568</v>
      </c>
      <c r="G176" s="288"/>
      <c r="H176" s="288" t="s">
        <v>629</v>
      </c>
      <c r="I176" s="288" t="s">
        <v>564</v>
      </c>
      <c r="J176" s="288">
        <v>50</v>
      </c>
      <c r="K176" s="336"/>
    </row>
    <row r="177" s="1" customFormat="1" ht="15" customHeight="1">
      <c r="B177" s="313"/>
      <c r="C177" s="288" t="s">
        <v>110</v>
      </c>
      <c r="D177" s="288"/>
      <c r="E177" s="288"/>
      <c r="F177" s="311" t="s">
        <v>562</v>
      </c>
      <c r="G177" s="288"/>
      <c r="H177" s="288" t="s">
        <v>630</v>
      </c>
      <c r="I177" s="288" t="s">
        <v>631</v>
      </c>
      <c r="J177" s="288"/>
      <c r="K177" s="336"/>
    </row>
    <row r="178" s="1" customFormat="1" ht="15" customHeight="1">
      <c r="B178" s="313"/>
      <c r="C178" s="288" t="s">
        <v>57</v>
      </c>
      <c r="D178" s="288"/>
      <c r="E178" s="288"/>
      <c r="F178" s="311" t="s">
        <v>562</v>
      </c>
      <c r="G178" s="288"/>
      <c r="H178" s="288" t="s">
        <v>632</v>
      </c>
      <c r="I178" s="288" t="s">
        <v>633</v>
      </c>
      <c r="J178" s="288">
        <v>1</v>
      </c>
      <c r="K178" s="336"/>
    </row>
    <row r="179" s="1" customFormat="1" ht="15" customHeight="1">
      <c r="B179" s="313"/>
      <c r="C179" s="288" t="s">
        <v>53</v>
      </c>
      <c r="D179" s="288"/>
      <c r="E179" s="288"/>
      <c r="F179" s="311" t="s">
        <v>562</v>
      </c>
      <c r="G179" s="288"/>
      <c r="H179" s="288" t="s">
        <v>634</v>
      </c>
      <c r="I179" s="288" t="s">
        <v>564</v>
      </c>
      <c r="J179" s="288">
        <v>20</v>
      </c>
      <c r="K179" s="336"/>
    </row>
    <row r="180" s="1" customFormat="1" ht="15" customHeight="1">
      <c r="B180" s="313"/>
      <c r="C180" s="288" t="s">
        <v>54</v>
      </c>
      <c r="D180" s="288"/>
      <c r="E180" s="288"/>
      <c r="F180" s="311" t="s">
        <v>562</v>
      </c>
      <c r="G180" s="288"/>
      <c r="H180" s="288" t="s">
        <v>635</v>
      </c>
      <c r="I180" s="288" t="s">
        <v>564</v>
      </c>
      <c r="J180" s="288">
        <v>255</v>
      </c>
      <c r="K180" s="336"/>
    </row>
    <row r="181" s="1" customFormat="1" ht="15" customHeight="1">
      <c r="B181" s="313"/>
      <c r="C181" s="288" t="s">
        <v>111</v>
      </c>
      <c r="D181" s="288"/>
      <c r="E181" s="288"/>
      <c r="F181" s="311" t="s">
        <v>562</v>
      </c>
      <c r="G181" s="288"/>
      <c r="H181" s="288" t="s">
        <v>526</v>
      </c>
      <c r="I181" s="288" t="s">
        <v>564</v>
      </c>
      <c r="J181" s="288">
        <v>10</v>
      </c>
      <c r="K181" s="336"/>
    </row>
    <row r="182" s="1" customFormat="1" ht="15" customHeight="1">
      <c r="B182" s="313"/>
      <c r="C182" s="288" t="s">
        <v>112</v>
      </c>
      <c r="D182" s="288"/>
      <c r="E182" s="288"/>
      <c r="F182" s="311" t="s">
        <v>562</v>
      </c>
      <c r="G182" s="288"/>
      <c r="H182" s="288" t="s">
        <v>636</v>
      </c>
      <c r="I182" s="288" t="s">
        <v>597</v>
      </c>
      <c r="J182" s="288"/>
      <c r="K182" s="336"/>
    </row>
    <row r="183" s="1" customFormat="1" ht="15" customHeight="1">
      <c r="B183" s="313"/>
      <c r="C183" s="288" t="s">
        <v>637</v>
      </c>
      <c r="D183" s="288"/>
      <c r="E183" s="288"/>
      <c r="F183" s="311" t="s">
        <v>562</v>
      </c>
      <c r="G183" s="288"/>
      <c r="H183" s="288" t="s">
        <v>638</v>
      </c>
      <c r="I183" s="288" t="s">
        <v>597</v>
      </c>
      <c r="J183" s="288"/>
      <c r="K183" s="336"/>
    </row>
    <row r="184" s="1" customFormat="1" ht="15" customHeight="1">
      <c r="B184" s="313"/>
      <c r="C184" s="288" t="s">
        <v>626</v>
      </c>
      <c r="D184" s="288"/>
      <c r="E184" s="288"/>
      <c r="F184" s="311" t="s">
        <v>562</v>
      </c>
      <c r="G184" s="288"/>
      <c r="H184" s="288" t="s">
        <v>639</v>
      </c>
      <c r="I184" s="288" t="s">
        <v>597</v>
      </c>
      <c r="J184" s="288"/>
      <c r="K184" s="336"/>
    </row>
    <row r="185" s="1" customFormat="1" ht="15" customHeight="1">
      <c r="B185" s="313"/>
      <c r="C185" s="288" t="s">
        <v>114</v>
      </c>
      <c r="D185" s="288"/>
      <c r="E185" s="288"/>
      <c r="F185" s="311" t="s">
        <v>568</v>
      </c>
      <c r="G185" s="288"/>
      <c r="H185" s="288" t="s">
        <v>640</v>
      </c>
      <c r="I185" s="288" t="s">
        <v>564</v>
      </c>
      <c r="J185" s="288">
        <v>50</v>
      </c>
      <c r="K185" s="336"/>
    </row>
    <row r="186" s="1" customFormat="1" ht="15" customHeight="1">
      <c r="B186" s="313"/>
      <c r="C186" s="288" t="s">
        <v>641</v>
      </c>
      <c r="D186" s="288"/>
      <c r="E186" s="288"/>
      <c r="F186" s="311" t="s">
        <v>568</v>
      </c>
      <c r="G186" s="288"/>
      <c r="H186" s="288" t="s">
        <v>642</v>
      </c>
      <c r="I186" s="288" t="s">
        <v>643</v>
      </c>
      <c r="J186" s="288"/>
      <c r="K186" s="336"/>
    </row>
    <row r="187" s="1" customFormat="1" ht="15" customHeight="1">
      <c r="B187" s="313"/>
      <c r="C187" s="288" t="s">
        <v>644</v>
      </c>
      <c r="D187" s="288"/>
      <c r="E187" s="288"/>
      <c r="F187" s="311" t="s">
        <v>568</v>
      </c>
      <c r="G187" s="288"/>
      <c r="H187" s="288" t="s">
        <v>645</v>
      </c>
      <c r="I187" s="288" t="s">
        <v>643</v>
      </c>
      <c r="J187" s="288"/>
      <c r="K187" s="336"/>
    </row>
    <row r="188" s="1" customFormat="1" ht="15" customHeight="1">
      <c r="B188" s="313"/>
      <c r="C188" s="288" t="s">
        <v>646</v>
      </c>
      <c r="D188" s="288"/>
      <c r="E188" s="288"/>
      <c r="F188" s="311" t="s">
        <v>568</v>
      </c>
      <c r="G188" s="288"/>
      <c r="H188" s="288" t="s">
        <v>647</v>
      </c>
      <c r="I188" s="288" t="s">
        <v>643</v>
      </c>
      <c r="J188" s="288"/>
      <c r="K188" s="336"/>
    </row>
    <row r="189" s="1" customFormat="1" ht="15" customHeight="1">
      <c r="B189" s="313"/>
      <c r="C189" s="349" t="s">
        <v>648</v>
      </c>
      <c r="D189" s="288"/>
      <c r="E189" s="288"/>
      <c r="F189" s="311" t="s">
        <v>568</v>
      </c>
      <c r="G189" s="288"/>
      <c r="H189" s="288" t="s">
        <v>649</v>
      </c>
      <c r="I189" s="288" t="s">
        <v>650</v>
      </c>
      <c r="J189" s="350" t="s">
        <v>651</v>
      </c>
      <c r="K189" s="336"/>
    </row>
    <row r="190" s="17" customFormat="1" ht="15" customHeight="1">
      <c r="B190" s="351"/>
      <c r="C190" s="352" t="s">
        <v>652</v>
      </c>
      <c r="D190" s="353"/>
      <c r="E190" s="353"/>
      <c r="F190" s="354" t="s">
        <v>568</v>
      </c>
      <c r="G190" s="353"/>
      <c r="H190" s="353" t="s">
        <v>653</v>
      </c>
      <c r="I190" s="353" t="s">
        <v>650</v>
      </c>
      <c r="J190" s="355" t="s">
        <v>651</v>
      </c>
      <c r="K190" s="356"/>
    </row>
    <row r="191" s="1" customFormat="1" ht="15" customHeight="1">
      <c r="B191" s="313"/>
      <c r="C191" s="349" t="s">
        <v>42</v>
      </c>
      <c r="D191" s="288"/>
      <c r="E191" s="288"/>
      <c r="F191" s="311" t="s">
        <v>562</v>
      </c>
      <c r="G191" s="288"/>
      <c r="H191" s="285" t="s">
        <v>654</v>
      </c>
      <c r="I191" s="288" t="s">
        <v>655</v>
      </c>
      <c r="J191" s="288"/>
      <c r="K191" s="336"/>
    </row>
    <row r="192" s="1" customFormat="1" ht="15" customHeight="1">
      <c r="B192" s="313"/>
      <c r="C192" s="349" t="s">
        <v>656</v>
      </c>
      <c r="D192" s="288"/>
      <c r="E192" s="288"/>
      <c r="F192" s="311" t="s">
        <v>562</v>
      </c>
      <c r="G192" s="288"/>
      <c r="H192" s="288" t="s">
        <v>657</v>
      </c>
      <c r="I192" s="288" t="s">
        <v>597</v>
      </c>
      <c r="J192" s="288"/>
      <c r="K192" s="336"/>
    </row>
    <row r="193" s="1" customFormat="1" ht="15" customHeight="1">
      <c r="B193" s="313"/>
      <c r="C193" s="349" t="s">
        <v>658</v>
      </c>
      <c r="D193" s="288"/>
      <c r="E193" s="288"/>
      <c r="F193" s="311" t="s">
        <v>562</v>
      </c>
      <c r="G193" s="288"/>
      <c r="H193" s="288" t="s">
        <v>659</v>
      </c>
      <c r="I193" s="288" t="s">
        <v>597</v>
      </c>
      <c r="J193" s="288"/>
      <c r="K193" s="336"/>
    </row>
    <row r="194" s="1" customFormat="1" ht="15" customHeight="1">
      <c r="B194" s="313"/>
      <c r="C194" s="349" t="s">
        <v>660</v>
      </c>
      <c r="D194" s="288"/>
      <c r="E194" s="288"/>
      <c r="F194" s="311" t="s">
        <v>568</v>
      </c>
      <c r="G194" s="288"/>
      <c r="H194" s="288" t="s">
        <v>661</v>
      </c>
      <c r="I194" s="288" t="s">
        <v>597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662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663</v>
      </c>
      <c r="D201" s="358"/>
      <c r="E201" s="358"/>
      <c r="F201" s="358" t="s">
        <v>664</v>
      </c>
      <c r="G201" s="359"/>
      <c r="H201" s="358" t="s">
        <v>665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655</v>
      </c>
      <c r="D203" s="288"/>
      <c r="E203" s="288"/>
      <c r="F203" s="311" t="s">
        <v>43</v>
      </c>
      <c r="G203" s="288"/>
      <c r="H203" s="288" t="s">
        <v>666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44</v>
      </c>
      <c r="G204" s="288"/>
      <c r="H204" s="288" t="s">
        <v>667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668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669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46</v>
      </c>
      <c r="G207" s="288"/>
      <c r="H207" s="288" t="s">
        <v>670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609</v>
      </c>
      <c r="D209" s="288"/>
      <c r="E209" s="288"/>
      <c r="F209" s="311" t="s">
        <v>79</v>
      </c>
      <c r="G209" s="288"/>
      <c r="H209" s="288" t="s">
        <v>671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507</v>
      </c>
      <c r="G210" s="288"/>
      <c r="H210" s="288" t="s">
        <v>508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505</v>
      </c>
      <c r="G211" s="288"/>
      <c r="H211" s="288" t="s">
        <v>672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86</v>
      </c>
      <c r="G212" s="349"/>
      <c r="H212" s="340" t="s">
        <v>87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400</v>
      </c>
      <c r="G213" s="349"/>
      <c r="H213" s="340" t="s">
        <v>454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633</v>
      </c>
      <c r="D215" s="288"/>
      <c r="E215" s="288"/>
      <c r="F215" s="311">
        <v>1</v>
      </c>
      <c r="G215" s="349"/>
      <c r="H215" s="340" t="s">
        <v>673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674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675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676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2024-06-11T04:44:43Z</dcterms:created>
  <dcterms:modified xsi:type="dcterms:W3CDTF">2024-06-11T04:44:48Z</dcterms:modified>
</cp:coreProperties>
</file>